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90" windowHeight="5970" tabRatio="666" activeTab="3"/>
  </bookViews>
  <sheets>
    <sheet name="9 показатели  " sheetId="14" r:id="rId1"/>
    <sheet name="10 средства по кодам " sheetId="13" r:id="rId2"/>
    <sheet name="11 средства бюджет" sheetId="12" r:id="rId3"/>
    <sheet name="сводные показатели" sheetId="6" r:id="rId4"/>
  </sheets>
  <definedNames>
    <definedName name="_xlnm.Print_Area" localSheetId="1">'10 средства по кодам '!$A$1:$P$31</definedName>
    <definedName name="_xlnm.Print_Area" localSheetId="2">'11 средства бюджет'!$A$1:$L$28</definedName>
    <definedName name="_xlnm.Print_Area" localSheetId="3">'сводные показатели'!$A$1:$P$25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2" l="1"/>
  <c r="O7" i="14" l="1"/>
  <c r="I14" i="6" l="1"/>
  <c r="K19" i="6"/>
  <c r="E16" i="12" l="1"/>
  <c r="D16" i="12"/>
  <c r="E9" i="12"/>
  <c r="D9" i="12"/>
  <c r="D8" i="12" s="1"/>
  <c r="E8" i="12"/>
  <c r="I10" i="13"/>
  <c r="J10" i="13"/>
  <c r="K10" i="13"/>
  <c r="L10" i="13"/>
  <c r="M10" i="13"/>
  <c r="N10" i="13"/>
  <c r="O10" i="13"/>
  <c r="H10" i="13"/>
  <c r="I11" i="13" l="1"/>
  <c r="H11" i="13"/>
  <c r="H8" i="13"/>
  <c r="I8" i="13" l="1"/>
  <c r="N8" i="13" l="1"/>
  <c r="J11" i="13"/>
  <c r="J8" i="13" s="1"/>
  <c r="K11" i="13"/>
  <c r="K8" i="13" s="1"/>
  <c r="L11" i="13"/>
  <c r="L8" i="13" s="1"/>
  <c r="M11" i="13"/>
  <c r="M8" i="13" s="1"/>
  <c r="N11" i="13"/>
  <c r="O11" i="13"/>
  <c r="O8" i="13" s="1"/>
  <c r="F16" i="12" l="1"/>
  <c r="H16" i="12" l="1"/>
  <c r="I19" i="6" l="1"/>
  <c r="K16" i="12"/>
  <c r="G16" i="12"/>
  <c r="J16" i="12"/>
  <c r="J9" i="12"/>
  <c r="K9" i="12"/>
  <c r="F13" i="12"/>
  <c r="G13" i="12"/>
  <c r="F11" i="12"/>
  <c r="G11" i="12"/>
  <c r="I9" i="12"/>
  <c r="F9" i="12" l="1"/>
  <c r="F8" i="12" s="1"/>
  <c r="G9" i="12"/>
  <c r="G8" i="12" s="1"/>
  <c r="J8" i="12"/>
  <c r="I8" i="12"/>
  <c r="K8" i="12"/>
</calcChain>
</file>

<file path=xl/sharedStrings.xml><?xml version="1.0" encoding="utf-8"?>
<sst xmlns="http://schemas.openxmlformats.org/spreadsheetml/2006/main" count="218" uniqueCount="134">
  <si>
    <t>№ п/п</t>
  </si>
  <si>
    <t>Цель, задачи, показатели результативности</t>
  </si>
  <si>
    <t>Плановый период</t>
  </si>
  <si>
    <t>план</t>
  </si>
  <si>
    <t>факт</t>
  </si>
  <si>
    <t>Примечание (оценка рисков невыполнения показателей по программе, причины не выполнения, выбор действий по преодолению)</t>
  </si>
  <si>
    <t>федеральный бюджет</t>
  </si>
  <si>
    <t>Ед. измере-ния</t>
  </si>
  <si>
    <t>январь - июнь</t>
  </si>
  <si>
    <t>Весовой критерий</t>
  </si>
  <si>
    <t>значение на конец года</t>
  </si>
  <si>
    <t xml:space="preserve">Итого 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</si>
  <si>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</si>
  <si>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</si>
  <si>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</si>
  <si>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</si>
  <si>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</si>
  <si>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</si>
  <si>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</si>
  <si>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</si>
  <si>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</si>
  <si>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 xml:space="preserve">всего расходные обязательства </t>
  </si>
  <si>
    <t>Расходы по годам</t>
  </si>
  <si>
    <t>Рз Пр</t>
  </si>
  <si>
    <t>Приложение № 9</t>
  </si>
  <si>
    <t>Подпрограмма 1</t>
  </si>
  <si>
    <t>бюджеты муниципальных   образований</t>
  </si>
  <si>
    <t>Приложение № 10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</si>
  <si>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</si>
  <si>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</si>
  <si>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</si>
  <si>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</si>
  <si>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</si>
  <si>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№  п/п</t>
  </si>
  <si>
    <t>Наименовние ГРБС</t>
  </si>
  <si>
    <t>в том числе по ГРБС:</t>
  </si>
  <si>
    <t>к Порядку принятия решений о разработке государственных программ Красноярского края, их формировании и реализации</t>
  </si>
  <si>
    <t>к Порядку принятия решений о разработке муниципальных программ Идринского района, их формировании и реализации</t>
  </si>
  <si>
    <t>Статус (муниципальная программа, подпрограмма)</t>
  </si>
  <si>
    <t>Муниципальная  программа</t>
  </si>
  <si>
    <t>Наименование муниципальной программы, подпрограммы муниципальной программы</t>
  </si>
  <si>
    <t>Информация об использование бюджетных ассигнований районного бюджета и иных средств на реализацию районной муниципальной программы с указанием плановых и фактических значений</t>
  </si>
  <si>
    <t>Доля молодых граждан, проживающих в Идринском районе, участвующих  в реализации  общерайонных молодежных проектов  и социальных акций;</t>
  </si>
  <si>
    <t xml:space="preserve">Количество созданных рабочих мест для несовершеннолетних граждан, проживающих в Идринском районе </t>
  </si>
  <si>
    <t>%</t>
  </si>
  <si>
    <t>чел.</t>
  </si>
  <si>
    <t>ОКСМ</t>
  </si>
  <si>
    <t>863</t>
  </si>
  <si>
    <t>0707</t>
  </si>
  <si>
    <t>244</t>
  </si>
  <si>
    <t>612</t>
  </si>
  <si>
    <t>611</t>
  </si>
  <si>
    <t>Обеспечение деятельности (оказание услуг) подведомственных учреждений в рамках отдельных мероприятий муниципальной программы Идринского района "Молодежь Идринского района"</t>
  </si>
  <si>
    <t>Количество благополучателей - граждан, проживающих в Идринском р-не и получающих безвозмездные услуги от участников молодежных социально-экономических проектов</t>
  </si>
  <si>
    <t>Доля молодежи систематически занимающихся в клубных формированиях</t>
  </si>
  <si>
    <t>Поддержка деятельности муниципальных молодежных центров в рамках отдельных мероприятий муниципальной программы Идринского района "Молодежь Идринского района"</t>
  </si>
  <si>
    <t>Развитие системы патриотического воспитания в рамках деятельности муниципальных молодежных центров в рамках отдельных мероприятий муниципальной программы Идринского района "Молодежь Идринского района"</t>
  </si>
  <si>
    <t>рублей</t>
  </si>
  <si>
    <t>январь-июнь</t>
  </si>
  <si>
    <t>плановый период</t>
  </si>
  <si>
    <t>Приложение № 13</t>
  </si>
  <si>
    <t>Отчетный год реализации муниципальной программы</t>
  </si>
  <si>
    <t>Наименование муниципальной услуги (работы)</t>
  </si>
  <si>
    <t>Содержание муниципальной услуги (работы)</t>
  </si>
  <si>
    <t>Наименование и значение показателя объема муниципальной услуги (работы)</t>
  </si>
  <si>
    <t>Доля молодых граждан, принимающих участие в мероприятиях по молодежной политике</t>
  </si>
  <si>
    <t>Доля молодых граждан, являющихся членами или участниками патриотических объединений, участниками клубов патриотического воспитания мауниципальных учреждений района</t>
  </si>
  <si>
    <t>Доля молодых граждан, вовлеченных в добровольческую деятельность</t>
  </si>
  <si>
    <t>Количество некоммерческих организаций и инициативных групп Идринского района, получивших информационную, методическую и консультационную  поддержку организаций и групп</t>
  </si>
  <si>
    <t>ед.</t>
  </si>
  <si>
    <t>Количество материалов по гражданской тематике, размещенных в средствах массовой информации</t>
  </si>
  <si>
    <t>Количество некоммерческих общественных организаций, получивших финансовую поддержку на организацию уставной деятельности</t>
  </si>
  <si>
    <t>Количество слушателей семинаров по вопросам  организации работы НКО и социального проектирования</t>
  </si>
  <si>
    <t>Количество социальных проектов, реализованных на территории муниципального образования</t>
  </si>
  <si>
    <t>Количество некоммерческих организаций и инициативных групп Идринского района, получивших имущественную поддержку</t>
  </si>
  <si>
    <t>112</t>
  </si>
  <si>
    <t>113</t>
  </si>
  <si>
    <t>Мероприятия</t>
  </si>
  <si>
    <t>«Поддержка социально ориентированных не коммерческих организаций»</t>
  </si>
  <si>
    <t>муниципальная программа, Мероприятия</t>
  </si>
  <si>
    <t>Итого Муниципальная программа "Молодежь Идринского района"</t>
  </si>
  <si>
    <t>0510083900</t>
  </si>
  <si>
    <t>0510083930</t>
  </si>
  <si>
    <t>0580081000</t>
  </si>
  <si>
    <t>Альтаир</t>
  </si>
  <si>
    <t>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интеллектуального потенциалов подростков и молодежи</t>
  </si>
  <si>
    <t xml:space="preserve">Чел.,
Количество мероприятий
</t>
  </si>
  <si>
    <t>1.</t>
  </si>
  <si>
    <t>2.</t>
  </si>
  <si>
    <t>Организация мероприятий в сфере молодежной политики, направленных на вовлечение молодежи в инновационную, предпринимательскую, добровольческую деятельность, а также на развитие гражданской активности молодежи и формирование здорового образа жизни</t>
  </si>
  <si>
    <t>Чел.,
Количество мероприятий</t>
  </si>
  <si>
    <t>3.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</si>
  <si>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</si>
  <si>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4.</t>
  </si>
  <si>
    <t>Организация досуга детей, подростков и молодежи</t>
  </si>
  <si>
    <t>5.</t>
  </si>
  <si>
    <t>Организация мероприятий, направленных на профилактику асоциального и деструктивного поведения подростков и молодежи, поддежка детей и молодежи, находящейся в СОП</t>
  </si>
  <si>
    <t>Расходы районного бюджета на оказание (выполнение) муниципальной услуги (работы)</t>
  </si>
  <si>
    <t>Цель 1 создание условий для успешной социализации и эффективной самореализации молодежи Идринского района                      Задача: создание условий успешной социализации и эффективной самореализации молодежи Идринского района;</t>
  </si>
  <si>
    <t>Цель 2 Создание условий для дальнейшего развития и совершенствования системы патриотического воспитания молодежи Идринского района, вовлечение ее в добровольческую деятельность.                                                                Задача: создание условий для дальнейшего развития и совершенствования системы патриотического воспитания молодежи (и развитие добровольчества) на территории Идринского района;</t>
  </si>
  <si>
    <t>Цель 3 Поддержка деятельности социально-ориентированных некоммерческих организаций и инициативных групп осуществляющих деятельностьна территории Идринского района                                                                                     Задача: создание условий для дальнейшего развития гражданского общества, повышение социальной активности населения, развития социально-ориентированных некоммерческих организаций Идринского района;</t>
  </si>
  <si>
    <t>Информация о планируемых значениях и фактически достигнутых значениях сводных показателей муниципальных заданий</t>
  </si>
  <si>
    <t>0580081850</t>
  </si>
  <si>
    <t xml:space="preserve">05800S4560 </t>
  </si>
  <si>
    <t xml:space="preserve">05800S4540 </t>
  </si>
  <si>
    <t>Мероприятия по созданию условий для успешной социализации и эффективной самореализации молодежи Идринского района в рамках отдельных мероприятий муниципальной программы Идринского района "Молодежь Идринского района"</t>
  </si>
  <si>
    <t>310                               16</t>
  </si>
  <si>
    <t>500                                22</t>
  </si>
  <si>
    <t>800                               34</t>
  </si>
  <si>
    <t>110                                 11</t>
  </si>
  <si>
    <t xml:space="preserve">Информация о целевых показателях и показателях результативности муниципальной программы «Молодежь Идринского района» </t>
  </si>
  <si>
    <r>
      <t xml:space="preserve">Информация об использовании бюджетных ассигнований районного бюджета и иных средств на реализацию мероприятий муниципальной программы «Молодежь Идринского района» </t>
    </r>
    <r>
      <rPr>
        <sz val="11"/>
        <rFont val="Times New Roman"/>
        <family val="1"/>
        <charset val="204"/>
      </rPr>
      <t>(с расшифровкой по главным распорядителям средств районного  бюджета, ведомственным целевым программам, основным мероприятиям, а также по годам реализации муниципальной программы)</t>
    </r>
  </si>
  <si>
    <t>Реализация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в муниципальном образовании Идринский район" муниципальной программы Идринского района "Молодежь Идринского района"</t>
  </si>
  <si>
    <t>0113</t>
  </si>
  <si>
    <t>05100S5790</t>
  </si>
  <si>
    <t>0705</t>
  </si>
  <si>
    <t>Финансовое обеспечение расходов на увеличение размеров оплаты труда отдельным категориям работников бюджетной сферы в рамках отдельных мероприятий муниципальной программы Идринского района "Молодежь Идринского района"</t>
  </si>
  <si>
    <t>0580010320</t>
  </si>
  <si>
    <t>2024 (отчетный год)</t>
  </si>
  <si>
    <t>872                            39</t>
  </si>
  <si>
    <t>12                                  9</t>
  </si>
  <si>
    <t>12                                   9</t>
  </si>
  <si>
    <t>Обеспечение деятельности ресурсного центра поддержки общественных инициатив Идринского района в рамках подпрограммы "Поддержка социально ориентированных некоммерческих организаций в муниципальном образовании Идринский район" муниципальной программы Идринского района "Молодежь Идринского района"</t>
  </si>
  <si>
    <t>ООАР</t>
  </si>
  <si>
    <t>Х</t>
  </si>
  <si>
    <t>2025 (текущий год)</t>
  </si>
  <si>
    <t>«Молодежь Идринского района» на 2025-2027 годы</t>
  </si>
  <si>
    <t>Проведение таких мероприятий как - сибирский щит,миссия жить,территория 2025, трудотряды,вахта памяти,тим бирюса,защитник,день молодежи,территория красноярский край,ТОС ,новый фарватер</t>
  </si>
  <si>
    <t>2025 (отчетный год)</t>
  </si>
  <si>
    <t>376                                 23</t>
  </si>
  <si>
    <t>561                             26</t>
  </si>
  <si>
    <t>189                             16</t>
  </si>
  <si>
    <t>Приложение № 11</t>
  </si>
  <si>
    <t>По результатам проведения конкурсного отбора предусмотрено трудоустроить 100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</si>
</sst>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\ _₽"/>
    <numFmt numFmtId="166" formatCode="?"/>
    <numFmt numFmtId="167" formatCode="0.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4" fontId="9" fillId="0" borderId="1" xfId="0" applyNumberFormat="1" applyFont="1" applyFill="1" applyBorder="1"/>
    <xf numFmtId="4" fontId="9" fillId="0" borderId="1" xfId="0" applyNumberFormat="1" applyFont="1" applyFill="1" applyBorder="1" applyAlignment="1">
      <alignment wrapText="1"/>
    </xf>
    <xf numFmtId="164" fontId="2" fillId="0" borderId="0" xfId="0" applyNumberFormat="1" applyFont="1" applyFill="1" applyBorder="1" applyAlignment="1">
      <alignment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/>
    <xf numFmtId="0" fontId="9" fillId="0" borderId="0" xfId="0" applyFont="1" applyFill="1" applyBorder="1"/>
    <xf numFmtId="165" fontId="9" fillId="0" borderId="1" xfId="0" applyNumberFormat="1" applyFont="1" applyFill="1" applyBorder="1"/>
    <xf numFmtId="2" fontId="6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9" fillId="0" borderId="1" xfId="0" applyFont="1" applyFill="1" applyBorder="1" applyAlignment="1">
      <alignment vertical="top" wrapText="1"/>
    </xf>
    <xf numFmtId="4" fontId="9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0" borderId="1" xfId="0" applyFill="1" applyBorder="1"/>
    <xf numFmtId="4" fontId="0" fillId="0" borderId="0" xfId="0" applyNumberFormat="1" applyFill="1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/>
    <xf numFmtId="4" fontId="5" fillId="0" borderId="0" xfId="0" applyNumberFormat="1" applyFont="1" applyFill="1" applyAlignment="1">
      <alignment wrapText="1"/>
    </xf>
    <xf numFmtId="4" fontId="0" fillId="0" borderId="0" xfId="0" applyNumberForma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/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vertical="top"/>
    </xf>
    <xf numFmtId="0" fontId="9" fillId="0" borderId="3" xfId="0" applyFont="1" applyFill="1" applyBorder="1"/>
    <xf numFmtId="49" fontId="9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/>
    <xf numFmtId="166" fontId="9" fillId="0" borderId="1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49" fontId="9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15" xfId="0" applyFont="1" applyFill="1" applyBorder="1" applyAlignment="1">
      <alignment horizontal="center" wrapText="1"/>
    </xf>
    <xf numFmtId="0" fontId="14" fillId="0" borderId="12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2" fontId="6" fillId="0" borderId="4" xfId="0" applyNumberFormat="1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center"/>
    </xf>
    <xf numFmtId="167" fontId="6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22" zoomScaleNormal="100" zoomScaleSheetLayoutView="100" workbookViewId="0">
      <selection activeCell="A25" sqref="A25:XFD25"/>
    </sheetView>
  </sheetViews>
  <sheetFormatPr defaultColWidth="9.140625" defaultRowHeight="12" x14ac:dyDescent="0.2"/>
  <cols>
    <col min="1" max="1" width="4" style="30" customWidth="1"/>
    <col min="2" max="2" width="20" style="30" customWidth="1"/>
    <col min="3" max="3" width="5.7109375" style="30" customWidth="1"/>
    <col min="4" max="4" width="8.42578125" style="30" customWidth="1"/>
    <col min="5" max="12" width="6.28515625" style="30" customWidth="1"/>
    <col min="13" max="13" width="17.42578125" style="30" customWidth="1"/>
    <col min="14" max="16384" width="9.140625" style="30"/>
  </cols>
  <sheetData>
    <row r="1" spans="1:15" ht="15.75" customHeight="1" x14ac:dyDescent="0.25">
      <c r="I1" s="89" t="s">
        <v>24</v>
      </c>
      <c r="J1" s="89"/>
      <c r="K1" s="89"/>
      <c r="L1" s="89"/>
      <c r="M1" s="89"/>
    </row>
    <row r="2" spans="1:15" ht="77.650000000000006" customHeight="1" x14ac:dyDescent="0.25">
      <c r="I2" s="89" t="s">
        <v>37</v>
      </c>
      <c r="J2" s="89"/>
      <c r="K2" s="89"/>
      <c r="L2" s="89"/>
      <c r="M2" s="89"/>
    </row>
    <row r="3" spans="1:15" ht="28.5" customHeight="1" x14ac:dyDescent="0.25">
      <c r="B3" s="90" t="s">
        <v>110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 s="78" customFormat="1" ht="36.75" customHeight="1" x14ac:dyDescent="0.2">
      <c r="A4" s="91" t="s">
        <v>0</v>
      </c>
      <c r="B4" s="91" t="s">
        <v>1</v>
      </c>
      <c r="C4" s="91" t="s">
        <v>7</v>
      </c>
      <c r="D4" s="91" t="s">
        <v>9</v>
      </c>
      <c r="E4" s="91"/>
      <c r="F4" s="91"/>
      <c r="G4" s="91">
        <v>2025</v>
      </c>
      <c r="H4" s="91"/>
      <c r="I4" s="91"/>
      <c r="J4" s="91"/>
      <c r="K4" s="91" t="s">
        <v>2</v>
      </c>
      <c r="L4" s="91"/>
      <c r="M4" s="91" t="s">
        <v>5</v>
      </c>
    </row>
    <row r="5" spans="1:15" s="78" customFormat="1" ht="27.75" customHeight="1" x14ac:dyDescent="0.2">
      <c r="A5" s="91"/>
      <c r="B5" s="91"/>
      <c r="C5" s="91"/>
      <c r="D5" s="91"/>
      <c r="E5" s="91">
        <v>2024</v>
      </c>
      <c r="F5" s="91"/>
      <c r="G5" s="91" t="s">
        <v>8</v>
      </c>
      <c r="H5" s="91"/>
      <c r="I5" s="91" t="s">
        <v>10</v>
      </c>
      <c r="J5" s="91"/>
      <c r="K5" s="91">
        <v>2026</v>
      </c>
      <c r="L5" s="91">
        <v>2027</v>
      </c>
      <c r="M5" s="91"/>
    </row>
    <row r="6" spans="1:15" s="78" customFormat="1" ht="22.5" customHeight="1" x14ac:dyDescent="0.2">
      <c r="A6" s="91"/>
      <c r="B6" s="91"/>
      <c r="C6" s="91"/>
      <c r="D6" s="91"/>
      <c r="E6" s="43" t="s">
        <v>3</v>
      </c>
      <c r="F6" s="43" t="s">
        <v>4</v>
      </c>
      <c r="G6" s="43" t="s">
        <v>3</v>
      </c>
      <c r="H6" s="43" t="s">
        <v>4</v>
      </c>
      <c r="I6" s="43" t="s">
        <v>3</v>
      </c>
      <c r="J6" s="43" t="s">
        <v>4</v>
      </c>
      <c r="K6" s="91"/>
      <c r="L6" s="91"/>
      <c r="M6" s="91"/>
    </row>
    <row r="7" spans="1:15" s="79" customFormat="1" ht="38.25" customHeight="1" x14ac:dyDescent="0.2">
      <c r="A7" s="92" t="s">
        <v>98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4"/>
      <c r="O7" s="79">
        <f>D8+D9+D10+D11+D12+D14+D15+D17+D18+D19+D20+D21+D22</f>
        <v>1.0000000000000004</v>
      </c>
    </row>
    <row r="8" spans="1:15" ht="105.75" customHeight="1" x14ac:dyDescent="0.25">
      <c r="A8" s="52">
        <v>1</v>
      </c>
      <c r="B8" s="80" t="s">
        <v>42</v>
      </c>
      <c r="C8" s="81" t="s">
        <v>44</v>
      </c>
      <c r="D8" s="52">
        <v>0.15</v>
      </c>
      <c r="E8" s="82">
        <v>38.5</v>
      </c>
      <c r="F8" s="82">
        <v>38.5</v>
      </c>
      <c r="G8" s="52">
        <v>37.6</v>
      </c>
      <c r="H8" s="52">
        <v>37.4</v>
      </c>
      <c r="I8" s="82">
        <v>37.6</v>
      </c>
      <c r="J8" s="82">
        <v>37.6</v>
      </c>
      <c r="K8" s="82">
        <v>37.700000000000003</v>
      </c>
      <c r="L8" s="82">
        <v>37.799999999999997</v>
      </c>
      <c r="M8" s="52"/>
    </row>
    <row r="9" spans="1:15" ht="77.25" x14ac:dyDescent="0.25">
      <c r="A9" s="52">
        <v>2</v>
      </c>
      <c r="B9" s="80" t="s">
        <v>43</v>
      </c>
      <c r="C9" s="81" t="s">
        <v>45</v>
      </c>
      <c r="D9" s="52">
        <v>0.08</v>
      </c>
      <c r="E9" s="82">
        <v>115</v>
      </c>
      <c r="F9" s="82">
        <v>120</v>
      </c>
      <c r="G9" s="52">
        <v>120</v>
      </c>
      <c r="H9" s="52">
        <v>0</v>
      </c>
      <c r="I9" s="82">
        <v>120</v>
      </c>
      <c r="J9" s="82">
        <v>100</v>
      </c>
      <c r="K9" s="82">
        <v>120</v>
      </c>
      <c r="L9" s="82">
        <v>122</v>
      </c>
      <c r="M9" s="52" t="s">
        <v>133</v>
      </c>
    </row>
    <row r="10" spans="1:15" ht="106.5" customHeight="1" x14ac:dyDescent="0.25">
      <c r="A10" s="52">
        <v>3</v>
      </c>
      <c r="B10" s="80" t="s">
        <v>53</v>
      </c>
      <c r="C10" s="81" t="s">
        <v>45</v>
      </c>
      <c r="D10" s="52">
        <v>7.0000000000000007E-2</v>
      </c>
      <c r="E10" s="82">
        <v>1500</v>
      </c>
      <c r="F10" s="82">
        <v>1501</v>
      </c>
      <c r="G10" s="52">
        <v>1600</v>
      </c>
      <c r="H10" s="52">
        <v>909</v>
      </c>
      <c r="I10" s="82">
        <v>1600</v>
      </c>
      <c r="J10" s="82">
        <v>1602</v>
      </c>
      <c r="K10" s="82">
        <v>1600</v>
      </c>
      <c r="L10" s="82">
        <v>1620</v>
      </c>
      <c r="M10" s="52"/>
    </row>
    <row r="11" spans="1:15" ht="64.5" x14ac:dyDescent="0.25">
      <c r="A11" s="52">
        <v>4</v>
      </c>
      <c r="B11" s="80" t="s">
        <v>65</v>
      </c>
      <c r="C11" s="81" t="s">
        <v>44</v>
      </c>
      <c r="D11" s="52">
        <v>7.0000000000000007E-2</v>
      </c>
      <c r="E11" s="82">
        <v>25</v>
      </c>
      <c r="F11" s="82">
        <v>25</v>
      </c>
      <c r="G11" s="52">
        <v>25</v>
      </c>
      <c r="H11" s="52">
        <v>24</v>
      </c>
      <c r="I11" s="82">
        <v>25</v>
      </c>
      <c r="J11" s="82">
        <v>25</v>
      </c>
      <c r="K11" s="82">
        <v>25</v>
      </c>
      <c r="L11" s="82">
        <v>26</v>
      </c>
      <c r="M11" s="52"/>
    </row>
    <row r="12" spans="1:15" ht="83.25" customHeight="1" x14ac:dyDescent="0.25">
      <c r="A12" s="83">
        <v>5</v>
      </c>
      <c r="B12" s="84" t="s">
        <v>54</v>
      </c>
      <c r="C12" s="85" t="s">
        <v>44</v>
      </c>
      <c r="D12" s="52">
        <v>7.0000000000000007E-2</v>
      </c>
      <c r="E12" s="86">
        <v>85</v>
      </c>
      <c r="F12" s="86">
        <v>85</v>
      </c>
      <c r="G12" s="83">
        <v>85</v>
      </c>
      <c r="H12" s="83">
        <v>85</v>
      </c>
      <c r="I12" s="86">
        <v>85</v>
      </c>
      <c r="J12" s="86">
        <v>85</v>
      </c>
      <c r="K12" s="86">
        <v>85</v>
      </c>
      <c r="L12" s="86">
        <v>85</v>
      </c>
      <c r="M12" s="83"/>
    </row>
    <row r="13" spans="1:15" s="79" customFormat="1" ht="78.75" customHeight="1" x14ac:dyDescent="0.2">
      <c r="A13" s="95" t="s">
        <v>99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</row>
    <row r="14" spans="1:15" ht="122.25" customHeight="1" x14ac:dyDescent="0.2">
      <c r="A14" s="52">
        <v>6</v>
      </c>
      <c r="B14" s="52" t="s">
        <v>66</v>
      </c>
      <c r="C14" s="52" t="s">
        <v>44</v>
      </c>
      <c r="D14" s="52">
        <v>7.0000000000000007E-2</v>
      </c>
      <c r="E14" s="52">
        <v>6.3</v>
      </c>
      <c r="F14" s="52">
        <v>6.3</v>
      </c>
      <c r="G14" s="52">
        <v>6.3</v>
      </c>
      <c r="H14" s="52">
        <v>6</v>
      </c>
      <c r="I14" s="52">
        <v>6.3</v>
      </c>
      <c r="J14" s="52">
        <v>6.3</v>
      </c>
      <c r="K14" s="52">
        <v>6.3</v>
      </c>
      <c r="L14" s="52">
        <v>6.3</v>
      </c>
      <c r="M14" s="52"/>
    </row>
    <row r="15" spans="1:15" ht="54.75" customHeight="1" x14ac:dyDescent="0.2">
      <c r="A15" s="52">
        <v>7</v>
      </c>
      <c r="B15" s="52" t="s">
        <v>67</v>
      </c>
      <c r="C15" s="52" t="s">
        <v>44</v>
      </c>
      <c r="D15" s="52">
        <v>7.0000000000000007E-2</v>
      </c>
      <c r="E15" s="52">
        <v>23</v>
      </c>
      <c r="F15" s="52">
        <v>23</v>
      </c>
      <c r="G15" s="52">
        <v>23</v>
      </c>
      <c r="H15" s="52">
        <v>22</v>
      </c>
      <c r="I15" s="52">
        <v>23</v>
      </c>
      <c r="J15" s="52">
        <v>23</v>
      </c>
      <c r="K15" s="52">
        <v>23</v>
      </c>
      <c r="L15" s="52">
        <v>23</v>
      </c>
      <c r="M15" s="52"/>
    </row>
    <row r="16" spans="1:15" s="79" customFormat="1" ht="77.25" customHeight="1" x14ac:dyDescent="0.2">
      <c r="A16" s="95" t="s">
        <v>100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</row>
    <row r="17" spans="1:13" ht="141" x14ac:dyDescent="0.25">
      <c r="A17" s="52">
        <v>8</v>
      </c>
      <c r="B17" s="80" t="s">
        <v>68</v>
      </c>
      <c r="C17" s="81" t="s">
        <v>69</v>
      </c>
      <c r="D17" s="52">
        <v>7.0000000000000007E-2</v>
      </c>
      <c r="E17" s="82">
        <v>17</v>
      </c>
      <c r="F17" s="82">
        <v>17</v>
      </c>
      <c r="G17" s="52">
        <v>18</v>
      </c>
      <c r="H17" s="52">
        <v>17</v>
      </c>
      <c r="I17" s="82">
        <v>18</v>
      </c>
      <c r="J17" s="82">
        <v>18</v>
      </c>
      <c r="K17" s="82">
        <v>18</v>
      </c>
      <c r="L17" s="82">
        <v>18</v>
      </c>
      <c r="M17" s="52"/>
    </row>
    <row r="18" spans="1:13" ht="66" customHeight="1" x14ac:dyDescent="0.25">
      <c r="A18" s="52">
        <v>9</v>
      </c>
      <c r="B18" s="80" t="s">
        <v>70</v>
      </c>
      <c r="C18" s="81" t="s">
        <v>69</v>
      </c>
      <c r="D18" s="52">
        <v>7.0000000000000007E-2</v>
      </c>
      <c r="E18" s="82">
        <v>5</v>
      </c>
      <c r="F18" s="82">
        <v>5</v>
      </c>
      <c r="G18" s="52">
        <v>5</v>
      </c>
      <c r="H18" s="52">
        <v>3</v>
      </c>
      <c r="I18" s="82">
        <v>5</v>
      </c>
      <c r="J18" s="82">
        <v>5</v>
      </c>
      <c r="K18" s="82">
        <v>5</v>
      </c>
      <c r="L18" s="82">
        <v>5</v>
      </c>
      <c r="M18" s="52"/>
    </row>
    <row r="19" spans="1:13" ht="120" customHeight="1" x14ac:dyDescent="0.25">
      <c r="A19" s="52">
        <v>10</v>
      </c>
      <c r="B19" s="80" t="s">
        <v>71</v>
      </c>
      <c r="C19" s="81" t="s">
        <v>69</v>
      </c>
      <c r="D19" s="52">
        <v>7.0000000000000007E-2</v>
      </c>
      <c r="E19" s="82">
        <v>2</v>
      </c>
      <c r="F19" s="82">
        <v>2</v>
      </c>
      <c r="G19" s="52">
        <v>3</v>
      </c>
      <c r="H19" s="52">
        <v>1</v>
      </c>
      <c r="I19" s="82">
        <v>3</v>
      </c>
      <c r="J19" s="82">
        <v>3</v>
      </c>
      <c r="K19" s="82">
        <v>3</v>
      </c>
      <c r="L19" s="82">
        <v>3</v>
      </c>
      <c r="M19" s="52"/>
    </row>
    <row r="20" spans="1:13" ht="77.25" x14ac:dyDescent="0.25">
      <c r="A20" s="52">
        <v>11</v>
      </c>
      <c r="B20" s="80" t="s">
        <v>72</v>
      </c>
      <c r="C20" s="81" t="s">
        <v>45</v>
      </c>
      <c r="D20" s="52">
        <v>7.0000000000000007E-2</v>
      </c>
      <c r="E20" s="82">
        <v>43</v>
      </c>
      <c r="F20" s="82">
        <v>43</v>
      </c>
      <c r="G20" s="52">
        <v>43</v>
      </c>
      <c r="H20" s="52">
        <v>41</v>
      </c>
      <c r="I20" s="82">
        <v>43</v>
      </c>
      <c r="J20" s="82">
        <v>43</v>
      </c>
      <c r="K20" s="82">
        <v>43</v>
      </c>
      <c r="L20" s="82">
        <v>44</v>
      </c>
      <c r="M20" s="52"/>
    </row>
    <row r="21" spans="1:13" ht="77.25" x14ac:dyDescent="0.25">
      <c r="A21" s="52">
        <v>12</v>
      </c>
      <c r="B21" s="80" t="s">
        <v>73</v>
      </c>
      <c r="C21" s="81" t="s">
        <v>69</v>
      </c>
      <c r="D21" s="52">
        <v>7.0000000000000007E-2</v>
      </c>
      <c r="E21" s="82">
        <v>8</v>
      </c>
      <c r="F21" s="82">
        <v>8</v>
      </c>
      <c r="G21" s="52">
        <v>8</v>
      </c>
      <c r="H21" s="52">
        <v>5</v>
      </c>
      <c r="I21" s="82">
        <v>8</v>
      </c>
      <c r="J21" s="82">
        <v>8</v>
      </c>
      <c r="K21" s="82">
        <v>8</v>
      </c>
      <c r="L21" s="82">
        <v>8</v>
      </c>
      <c r="M21" s="52"/>
    </row>
    <row r="22" spans="1:13" ht="102.75" x14ac:dyDescent="0.25">
      <c r="A22" s="52">
        <v>13</v>
      </c>
      <c r="B22" s="80" t="s">
        <v>74</v>
      </c>
      <c r="C22" s="81" t="s">
        <v>69</v>
      </c>
      <c r="D22" s="52">
        <v>7.0000000000000007E-2</v>
      </c>
      <c r="E22" s="82">
        <v>3</v>
      </c>
      <c r="F22" s="82">
        <v>3</v>
      </c>
      <c r="G22" s="52">
        <v>4</v>
      </c>
      <c r="H22" s="52">
        <v>2</v>
      </c>
      <c r="I22" s="82">
        <v>4</v>
      </c>
      <c r="J22" s="82">
        <v>4</v>
      </c>
      <c r="K22" s="82">
        <v>4</v>
      </c>
      <c r="L22" s="82">
        <v>4</v>
      </c>
      <c r="M22" s="52"/>
    </row>
    <row r="23" spans="1:13" s="31" customFormat="1" ht="15.75" customHeight="1" x14ac:dyDescent="0.25"/>
    <row r="24" spans="1:13" s="31" customFormat="1" ht="12" customHeight="1" x14ac:dyDescent="0.25"/>
    <row r="25" spans="1:13" s="31" customFormat="1" ht="19.5" customHeight="1" x14ac:dyDescent="0.25">
      <c r="A25" s="87"/>
      <c r="B25" s="88"/>
      <c r="C25" s="88"/>
      <c r="D25" s="88"/>
      <c r="L25" s="87"/>
      <c r="M25" s="87"/>
    </row>
  </sheetData>
  <mergeCells count="21">
    <mergeCell ref="E5:F5"/>
    <mergeCell ref="G5:H5"/>
    <mergeCell ref="I5:J5"/>
    <mergeCell ref="K5:K6"/>
    <mergeCell ref="L5:L6"/>
    <mergeCell ref="L25:M25"/>
    <mergeCell ref="A25:D25"/>
    <mergeCell ref="I1:M1"/>
    <mergeCell ref="I2:M2"/>
    <mergeCell ref="B3:M3"/>
    <mergeCell ref="A4:A6"/>
    <mergeCell ref="B4:B6"/>
    <mergeCell ref="C4:C6"/>
    <mergeCell ref="D4:D6"/>
    <mergeCell ref="E4:F4"/>
    <mergeCell ref="G4:J4"/>
    <mergeCell ref="K4:L4"/>
    <mergeCell ref="A7:M7"/>
    <mergeCell ref="A13:M13"/>
    <mergeCell ref="A16:M16"/>
    <mergeCell ref="M4:M6"/>
  </mergeCells>
  <pageMargins left="1.1811023622047245" right="0.23622047244094491" top="0.78740157480314965" bottom="0.39370078740157483" header="0.51181102362204722" footer="0.35433070866141736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topLeftCell="A25" zoomScaleNormal="85" zoomScaleSheetLayoutView="100" workbookViewId="0">
      <selection activeCell="A28" sqref="A28:XFD28"/>
    </sheetView>
  </sheetViews>
  <sheetFormatPr defaultColWidth="8.7109375" defaultRowHeight="12.75" x14ac:dyDescent="0.2"/>
  <cols>
    <col min="1" max="1" width="14.140625" style="35" customWidth="1"/>
    <col min="2" max="2" width="26" style="35" customWidth="1"/>
    <col min="3" max="3" width="24.7109375" style="35" customWidth="1"/>
    <col min="4" max="4" width="6.7109375" style="35" customWidth="1"/>
    <col min="5" max="5" width="5.7109375" style="35" customWidth="1"/>
    <col min="6" max="6" width="11.7109375" style="35" customWidth="1"/>
    <col min="7" max="7" width="5.7109375" style="35" customWidth="1"/>
    <col min="8" max="8" width="11.7109375" style="35" customWidth="1"/>
    <col min="9" max="9" width="12.28515625" style="35" customWidth="1"/>
    <col min="10" max="10" width="12" style="35" customWidth="1"/>
    <col min="11" max="11" width="11.7109375" style="35" customWidth="1"/>
    <col min="12" max="12" width="13" style="35" customWidth="1"/>
    <col min="13" max="15" width="14.140625" style="35" customWidth="1"/>
    <col min="16" max="16" width="29.7109375" style="35" customWidth="1"/>
    <col min="17" max="16384" width="8.7109375" style="35"/>
  </cols>
  <sheetData>
    <row r="1" spans="1:16" ht="15.75" customHeight="1" x14ac:dyDescent="0.25">
      <c r="M1" s="89" t="s">
        <v>27</v>
      </c>
      <c r="N1" s="89"/>
      <c r="O1" s="89"/>
      <c r="P1" s="89"/>
    </row>
    <row r="2" spans="1:16" ht="32.65" customHeight="1" x14ac:dyDescent="0.25">
      <c r="M2" s="89" t="s">
        <v>37</v>
      </c>
      <c r="N2" s="89"/>
      <c r="O2" s="89"/>
      <c r="P2" s="89"/>
    </row>
    <row r="3" spans="1:16" ht="34.9" customHeight="1" x14ac:dyDescent="0.25">
      <c r="A3" s="115" t="s">
        <v>111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1:16" s="60" customFormat="1" ht="26.25" customHeight="1" x14ac:dyDescent="0.2">
      <c r="A4" s="111" t="s">
        <v>38</v>
      </c>
      <c r="B4" s="111" t="s">
        <v>32</v>
      </c>
      <c r="C4" s="111" t="s">
        <v>34</v>
      </c>
      <c r="D4" s="111" t="s">
        <v>17</v>
      </c>
      <c r="E4" s="111"/>
      <c r="F4" s="111"/>
      <c r="G4" s="111"/>
      <c r="H4" s="99" t="s">
        <v>22</v>
      </c>
      <c r="I4" s="100"/>
      <c r="J4" s="100"/>
      <c r="K4" s="100"/>
      <c r="L4" s="100"/>
      <c r="M4" s="101"/>
      <c r="N4" s="105" t="s">
        <v>2</v>
      </c>
      <c r="O4" s="106"/>
      <c r="P4" s="111" t="s">
        <v>28</v>
      </c>
    </row>
    <row r="5" spans="1:16" s="60" customFormat="1" ht="15.75" customHeight="1" x14ac:dyDescent="0.2">
      <c r="A5" s="111"/>
      <c r="B5" s="111"/>
      <c r="C5" s="111"/>
      <c r="D5" s="96" t="s">
        <v>18</v>
      </c>
      <c r="E5" s="96" t="s">
        <v>23</v>
      </c>
      <c r="F5" s="96" t="s">
        <v>19</v>
      </c>
      <c r="G5" s="96" t="s">
        <v>20</v>
      </c>
      <c r="H5" s="111" t="s">
        <v>118</v>
      </c>
      <c r="I5" s="111"/>
      <c r="J5" s="102" t="s">
        <v>125</v>
      </c>
      <c r="K5" s="103"/>
      <c r="L5" s="103"/>
      <c r="M5" s="104"/>
      <c r="N5" s="107"/>
      <c r="O5" s="108"/>
      <c r="P5" s="111"/>
    </row>
    <row r="6" spans="1:16" s="60" customFormat="1" ht="30" customHeight="1" x14ac:dyDescent="0.2">
      <c r="A6" s="111"/>
      <c r="B6" s="111"/>
      <c r="C6" s="111"/>
      <c r="D6" s="97"/>
      <c r="E6" s="97"/>
      <c r="F6" s="97"/>
      <c r="G6" s="97"/>
      <c r="H6" s="111"/>
      <c r="I6" s="111"/>
      <c r="J6" s="102" t="s">
        <v>8</v>
      </c>
      <c r="K6" s="104"/>
      <c r="L6" s="102" t="s">
        <v>10</v>
      </c>
      <c r="M6" s="104"/>
      <c r="N6" s="109"/>
      <c r="O6" s="110"/>
      <c r="P6" s="111"/>
    </row>
    <row r="7" spans="1:16" s="60" customFormat="1" ht="32.25" customHeight="1" x14ac:dyDescent="0.2">
      <c r="A7" s="111"/>
      <c r="B7" s="111"/>
      <c r="C7" s="111"/>
      <c r="D7" s="98"/>
      <c r="E7" s="98"/>
      <c r="F7" s="98"/>
      <c r="G7" s="98"/>
      <c r="H7" s="36" t="s">
        <v>3</v>
      </c>
      <c r="I7" s="36" t="s">
        <v>4</v>
      </c>
      <c r="J7" s="36" t="s">
        <v>3</v>
      </c>
      <c r="K7" s="36" t="s">
        <v>4</v>
      </c>
      <c r="L7" s="36" t="s">
        <v>3</v>
      </c>
      <c r="M7" s="36" t="s">
        <v>4</v>
      </c>
      <c r="N7" s="36">
        <v>2026</v>
      </c>
      <c r="O7" s="36">
        <v>2027</v>
      </c>
      <c r="P7" s="111"/>
    </row>
    <row r="8" spans="1:16" s="60" customFormat="1" ht="12.75" customHeight="1" x14ac:dyDescent="0.2">
      <c r="A8" s="118" t="s">
        <v>39</v>
      </c>
      <c r="B8" s="118" t="s">
        <v>126</v>
      </c>
      <c r="C8" s="45" t="s">
        <v>21</v>
      </c>
      <c r="D8" s="61"/>
      <c r="E8" s="61"/>
      <c r="F8" s="61"/>
      <c r="G8" s="61"/>
      <c r="H8" s="12">
        <f t="shared" ref="H8:I8" si="0">H10+H11</f>
        <v>5100499.0199999996</v>
      </c>
      <c r="I8" s="12">
        <f t="shared" si="0"/>
        <v>5093879.8699999992</v>
      </c>
      <c r="J8" s="12">
        <f t="shared" ref="J8:O8" si="1">J10+J11</f>
        <v>4895599</v>
      </c>
      <c r="K8" s="12">
        <f t="shared" si="1"/>
        <v>2209647.8600000003</v>
      </c>
      <c r="L8" s="12">
        <f t="shared" si="1"/>
        <v>4999594</v>
      </c>
      <c r="M8" s="12">
        <f t="shared" si="1"/>
        <v>4969589</v>
      </c>
      <c r="N8" s="12">
        <f>N10+N11</f>
        <v>4655614</v>
      </c>
      <c r="O8" s="12">
        <f t="shared" si="1"/>
        <v>4655614</v>
      </c>
      <c r="P8" s="39"/>
    </row>
    <row r="9" spans="1:16" s="60" customFormat="1" x14ac:dyDescent="0.2">
      <c r="A9" s="119"/>
      <c r="B9" s="119"/>
      <c r="C9" s="45" t="s">
        <v>35</v>
      </c>
      <c r="D9" s="61"/>
      <c r="E9" s="61"/>
      <c r="F9" s="61"/>
      <c r="G9" s="61"/>
      <c r="H9" s="12"/>
      <c r="I9" s="12"/>
      <c r="J9" s="12"/>
      <c r="K9" s="12"/>
      <c r="L9" s="12"/>
      <c r="M9" s="12"/>
      <c r="N9" s="12"/>
      <c r="O9" s="12"/>
      <c r="P9" s="39"/>
    </row>
    <row r="10" spans="1:16" s="60" customFormat="1" x14ac:dyDescent="0.2">
      <c r="A10" s="119"/>
      <c r="B10" s="119"/>
      <c r="C10" s="45" t="s">
        <v>46</v>
      </c>
      <c r="D10" s="62">
        <v>863</v>
      </c>
      <c r="E10" s="63" t="s">
        <v>124</v>
      </c>
      <c r="F10" s="63"/>
      <c r="G10" s="61"/>
      <c r="H10" s="12">
        <f>H14+H15+H16+H17+H18+H19+H20+H21+H22</f>
        <v>4642822</v>
      </c>
      <c r="I10" s="12">
        <f t="shared" ref="I10:O10" si="2">I14+I15+I16+I17+I18+I19+I20+I21+I22</f>
        <v>4636202.8499999996</v>
      </c>
      <c r="J10" s="12">
        <f t="shared" si="2"/>
        <v>4865599</v>
      </c>
      <c r="K10" s="12">
        <f t="shared" si="2"/>
        <v>2209647.8600000003</v>
      </c>
      <c r="L10" s="12">
        <f t="shared" si="2"/>
        <v>4969594</v>
      </c>
      <c r="M10" s="12">
        <f t="shared" si="2"/>
        <v>4969589</v>
      </c>
      <c r="N10" s="12">
        <f t="shared" si="2"/>
        <v>4625614</v>
      </c>
      <c r="O10" s="12">
        <f t="shared" si="2"/>
        <v>4625614</v>
      </c>
      <c r="P10" s="39"/>
    </row>
    <row r="11" spans="1:16" s="60" customFormat="1" x14ac:dyDescent="0.2">
      <c r="A11" s="119"/>
      <c r="B11" s="119"/>
      <c r="C11" s="45" t="s">
        <v>123</v>
      </c>
      <c r="D11" s="62">
        <v>862</v>
      </c>
      <c r="E11" s="63" t="s">
        <v>124</v>
      </c>
      <c r="F11" s="63"/>
      <c r="G11" s="61"/>
      <c r="H11" s="12">
        <f t="shared" ref="H11:I11" si="3">H25+H26</f>
        <v>457677.02</v>
      </c>
      <c r="I11" s="12">
        <f t="shared" si="3"/>
        <v>457677.02</v>
      </c>
      <c r="J11" s="12">
        <f t="shared" ref="J11:O11" si="4">J25+J26</f>
        <v>30000</v>
      </c>
      <c r="K11" s="12">
        <f t="shared" si="4"/>
        <v>0</v>
      </c>
      <c r="L11" s="12">
        <f t="shared" si="4"/>
        <v>30000</v>
      </c>
      <c r="M11" s="12">
        <f t="shared" si="4"/>
        <v>0</v>
      </c>
      <c r="N11" s="12">
        <f t="shared" si="4"/>
        <v>30000</v>
      </c>
      <c r="O11" s="12">
        <f t="shared" si="4"/>
        <v>30000</v>
      </c>
      <c r="P11" s="64"/>
    </row>
    <row r="12" spans="1:16" s="60" customFormat="1" ht="12.75" hidden="1" customHeight="1" x14ac:dyDescent="0.2">
      <c r="A12" s="116" t="s">
        <v>77</v>
      </c>
      <c r="B12" s="117" t="s">
        <v>105</v>
      </c>
      <c r="C12" s="45"/>
      <c r="D12" s="65"/>
      <c r="E12" s="63"/>
      <c r="F12" s="63"/>
      <c r="G12" s="63"/>
      <c r="H12" s="12"/>
      <c r="I12" s="12"/>
      <c r="J12" s="12"/>
      <c r="K12" s="12"/>
      <c r="L12" s="12"/>
      <c r="M12" s="12"/>
      <c r="N12" s="12"/>
      <c r="O12" s="12"/>
      <c r="P12" s="96" t="s">
        <v>127</v>
      </c>
    </row>
    <row r="13" spans="1:16" s="60" customFormat="1" ht="8.25" hidden="1" customHeight="1" x14ac:dyDescent="0.2">
      <c r="A13" s="116"/>
      <c r="B13" s="117"/>
      <c r="C13" s="45"/>
      <c r="D13" s="65"/>
      <c r="E13" s="63"/>
      <c r="F13" s="63"/>
      <c r="G13" s="63"/>
      <c r="H13" s="12"/>
      <c r="I13" s="12"/>
      <c r="J13" s="12"/>
      <c r="K13" s="12"/>
      <c r="L13" s="12"/>
      <c r="M13" s="12"/>
      <c r="N13" s="12"/>
      <c r="O13" s="12"/>
      <c r="P13" s="97"/>
    </row>
    <row r="14" spans="1:16" s="60" customFormat="1" ht="31.9" customHeight="1" x14ac:dyDescent="0.2">
      <c r="A14" s="116"/>
      <c r="B14" s="117"/>
      <c r="C14" s="111" t="s">
        <v>46</v>
      </c>
      <c r="D14" s="66" t="s">
        <v>47</v>
      </c>
      <c r="E14" s="67" t="s">
        <v>48</v>
      </c>
      <c r="F14" s="68" t="s">
        <v>102</v>
      </c>
      <c r="G14" s="66" t="s">
        <v>75</v>
      </c>
      <c r="H14" s="37">
        <v>37800</v>
      </c>
      <c r="I14" s="37">
        <v>37300</v>
      </c>
      <c r="J14" s="37">
        <v>43105</v>
      </c>
      <c r="K14" s="37">
        <v>30200</v>
      </c>
      <c r="L14" s="37">
        <v>38200</v>
      </c>
      <c r="M14" s="37">
        <v>38200</v>
      </c>
      <c r="N14" s="37">
        <v>43105</v>
      </c>
      <c r="O14" s="37">
        <v>43105</v>
      </c>
      <c r="P14" s="97"/>
    </row>
    <row r="15" spans="1:16" s="60" customFormat="1" ht="27.4" customHeight="1" x14ac:dyDescent="0.2">
      <c r="A15" s="116"/>
      <c r="B15" s="117"/>
      <c r="C15" s="111"/>
      <c r="D15" s="66" t="s">
        <v>47</v>
      </c>
      <c r="E15" s="67" t="s">
        <v>48</v>
      </c>
      <c r="F15" s="68" t="s">
        <v>102</v>
      </c>
      <c r="G15" s="66" t="s">
        <v>76</v>
      </c>
      <c r="H15" s="37">
        <v>32265</v>
      </c>
      <c r="I15" s="37">
        <v>32265</v>
      </c>
      <c r="J15" s="37">
        <v>29000</v>
      </c>
      <c r="K15" s="37">
        <v>0</v>
      </c>
      <c r="L15" s="37">
        <v>21500</v>
      </c>
      <c r="M15" s="37">
        <v>21500</v>
      </c>
      <c r="N15" s="37">
        <v>29000</v>
      </c>
      <c r="O15" s="37">
        <v>29000</v>
      </c>
      <c r="P15" s="97"/>
    </row>
    <row r="16" spans="1:16" s="60" customFormat="1" ht="67.900000000000006" customHeight="1" x14ac:dyDescent="0.2">
      <c r="A16" s="116"/>
      <c r="B16" s="117"/>
      <c r="C16" s="111"/>
      <c r="D16" s="66" t="s">
        <v>47</v>
      </c>
      <c r="E16" s="67" t="s">
        <v>48</v>
      </c>
      <c r="F16" s="68" t="s">
        <v>102</v>
      </c>
      <c r="G16" s="66" t="s">
        <v>49</v>
      </c>
      <c r="H16" s="38">
        <v>140635</v>
      </c>
      <c r="I16" s="38">
        <v>140635</v>
      </c>
      <c r="J16" s="38">
        <v>138595</v>
      </c>
      <c r="K16" s="38">
        <v>138537</v>
      </c>
      <c r="L16" s="38">
        <v>151000</v>
      </c>
      <c r="M16" s="38">
        <v>150995</v>
      </c>
      <c r="N16" s="38">
        <v>138595</v>
      </c>
      <c r="O16" s="38">
        <v>138595</v>
      </c>
      <c r="P16" s="97"/>
    </row>
    <row r="17" spans="1:16" s="60" customFormat="1" ht="89.25" x14ac:dyDescent="0.2">
      <c r="A17" s="116"/>
      <c r="B17" s="69" t="s">
        <v>55</v>
      </c>
      <c r="C17" s="70"/>
      <c r="D17" s="66" t="s">
        <v>47</v>
      </c>
      <c r="E17" s="67" t="s">
        <v>115</v>
      </c>
      <c r="F17" s="68" t="s">
        <v>103</v>
      </c>
      <c r="G17" s="66" t="s">
        <v>50</v>
      </c>
      <c r="H17" s="37">
        <v>16000</v>
      </c>
      <c r="I17" s="37">
        <v>16000</v>
      </c>
      <c r="J17" s="37">
        <v>0</v>
      </c>
      <c r="K17" s="37">
        <v>0</v>
      </c>
      <c r="L17" s="37">
        <v>0</v>
      </c>
      <c r="M17" s="37">
        <v>0</v>
      </c>
      <c r="N17" s="71">
        <v>0</v>
      </c>
      <c r="O17" s="71">
        <v>0</v>
      </c>
      <c r="P17" s="11"/>
    </row>
    <row r="18" spans="1:16" s="60" customFormat="1" ht="89.25" x14ac:dyDescent="0.2">
      <c r="A18" s="116"/>
      <c r="B18" s="69" t="s">
        <v>55</v>
      </c>
      <c r="C18" s="97" t="s">
        <v>84</v>
      </c>
      <c r="D18" s="66" t="s">
        <v>47</v>
      </c>
      <c r="E18" s="67" t="s">
        <v>48</v>
      </c>
      <c r="F18" s="68" t="s">
        <v>103</v>
      </c>
      <c r="G18" s="66" t="s">
        <v>50</v>
      </c>
      <c r="H18" s="37">
        <v>358756</v>
      </c>
      <c r="I18" s="37">
        <v>355737</v>
      </c>
      <c r="J18" s="37">
        <v>391625</v>
      </c>
      <c r="K18" s="37">
        <v>155545</v>
      </c>
      <c r="L18" s="37">
        <v>391625</v>
      </c>
      <c r="M18" s="37">
        <v>391625</v>
      </c>
      <c r="N18" s="71">
        <v>391625</v>
      </c>
      <c r="O18" s="71">
        <v>391625</v>
      </c>
      <c r="P18" s="11"/>
    </row>
    <row r="19" spans="1:16" s="60" customFormat="1" ht="114.75" x14ac:dyDescent="0.2">
      <c r="A19" s="116"/>
      <c r="B19" s="69" t="s">
        <v>56</v>
      </c>
      <c r="C19" s="97"/>
      <c r="D19" s="66" t="s">
        <v>47</v>
      </c>
      <c r="E19" s="67" t="s">
        <v>48</v>
      </c>
      <c r="F19" s="67" t="s">
        <v>104</v>
      </c>
      <c r="G19" s="66" t="s">
        <v>50</v>
      </c>
      <c r="H19" s="37">
        <v>216000</v>
      </c>
      <c r="I19" s="37">
        <v>216000</v>
      </c>
      <c r="J19" s="37">
        <v>0</v>
      </c>
      <c r="K19" s="37">
        <v>0</v>
      </c>
      <c r="L19" s="37">
        <v>0</v>
      </c>
      <c r="M19" s="37">
        <v>0</v>
      </c>
      <c r="N19" s="71">
        <v>0</v>
      </c>
      <c r="O19" s="71">
        <v>0</v>
      </c>
      <c r="P19" s="11"/>
    </row>
    <row r="20" spans="1:16" s="60" customFormat="1" ht="112.5" customHeight="1" x14ac:dyDescent="0.2">
      <c r="A20" s="116"/>
      <c r="B20" s="45" t="s">
        <v>52</v>
      </c>
      <c r="C20" s="97"/>
      <c r="D20" s="66" t="s">
        <v>47</v>
      </c>
      <c r="E20" s="67" t="s">
        <v>48</v>
      </c>
      <c r="F20" s="68" t="s">
        <v>83</v>
      </c>
      <c r="G20" s="66" t="s">
        <v>51</v>
      </c>
      <c r="H20" s="37">
        <v>3395566</v>
      </c>
      <c r="I20" s="37">
        <v>3392465.85</v>
      </c>
      <c r="J20" s="37">
        <v>4250774</v>
      </c>
      <c r="K20" s="37">
        <v>1885365.86</v>
      </c>
      <c r="L20" s="37">
        <v>4354769</v>
      </c>
      <c r="M20" s="37">
        <v>4354769</v>
      </c>
      <c r="N20" s="71">
        <v>4010789</v>
      </c>
      <c r="O20" s="71">
        <v>4010789</v>
      </c>
      <c r="P20" s="11"/>
    </row>
    <row r="21" spans="1:16" s="60" customFormat="1" ht="136.5" customHeight="1" x14ac:dyDescent="0.2">
      <c r="A21" s="116"/>
      <c r="B21" s="45" t="s">
        <v>116</v>
      </c>
      <c r="C21" s="97"/>
      <c r="D21" s="66" t="s">
        <v>47</v>
      </c>
      <c r="E21" s="67" t="s">
        <v>48</v>
      </c>
      <c r="F21" s="68" t="s">
        <v>117</v>
      </c>
      <c r="G21" s="66" t="s">
        <v>51</v>
      </c>
      <c r="H21" s="37">
        <v>445800</v>
      </c>
      <c r="I21" s="37">
        <v>445800</v>
      </c>
      <c r="J21" s="37">
        <v>0</v>
      </c>
      <c r="K21" s="37">
        <v>0</v>
      </c>
      <c r="L21" s="37">
        <v>0</v>
      </c>
      <c r="M21" s="37">
        <v>0</v>
      </c>
      <c r="N21" s="71">
        <v>0</v>
      </c>
      <c r="O21" s="71">
        <v>0</v>
      </c>
      <c r="P21" s="11"/>
    </row>
    <row r="22" spans="1:16" s="60" customFormat="1" ht="114.75" x14ac:dyDescent="0.2">
      <c r="A22" s="116"/>
      <c r="B22" s="45" t="s">
        <v>52</v>
      </c>
      <c r="C22" s="98"/>
      <c r="D22" s="66" t="s">
        <v>47</v>
      </c>
      <c r="E22" s="67" t="s">
        <v>48</v>
      </c>
      <c r="F22" s="68" t="s">
        <v>83</v>
      </c>
      <c r="G22" s="66" t="s">
        <v>50</v>
      </c>
      <c r="H22" s="37">
        <v>0</v>
      </c>
      <c r="I22" s="37">
        <v>0</v>
      </c>
      <c r="J22" s="37">
        <v>12500</v>
      </c>
      <c r="K22" s="37">
        <v>0</v>
      </c>
      <c r="L22" s="37">
        <v>12500</v>
      </c>
      <c r="M22" s="37">
        <v>12500</v>
      </c>
      <c r="N22" s="71">
        <v>12500</v>
      </c>
      <c r="O22" s="71">
        <v>12500</v>
      </c>
      <c r="P22" s="11"/>
    </row>
    <row r="23" spans="1:16" ht="24" hidden="1" customHeight="1" x14ac:dyDescent="0.2">
      <c r="A23" s="111" t="s">
        <v>25</v>
      </c>
      <c r="B23" s="112" t="s">
        <v>112</v>
      </c>
      <c r="C23" s="72"/>
      <c r="D23" s="39">
        <v>863</v>
      </c>
      <c r="E23" s="73" t="s">
        <v>48</v>
      </c>
      <c r="F23" s="73" t="s">
        <v>81</v>
      </c>
      <c r="G23" s="39">
        <v>634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/>
    </row>
    <row r="24" spans="1:16" ht="13.15" hidden="1" customHeight="1" x14ac:dyDescent="0.2">
      <c r="A24" s="111"/>
      <c r="B24" s="113"/>
      <c r="C24" s="72"/>
      <c r="D24" s="39">
        <v>863</v>
      </c>
      <c r="E24" s="73" t="s">
        <v>48</v>
      </c>
      <c r="F24" s="73" t="s">
        <v>82</v>
      </c>
      <c r="G24" s="39">
        <v>244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/>
    </row>
    <row r="25" spans="1:16" ht="195.75" customHeight="1" x14ac:dyDescent="0.2">
      <c r="A25" s="111"/>
      <c r="B25" s="114"/>
      <c r="C25" s="36" t="s">
        <v>123</v>
      </c>
      <c r="D25" s="39">
        <v>862</v>
      </c>
      <c r="E25" s="73" t="s">
        <v>113</v>
      </c>
      <c r="F25" s="73" t="s">
        <v>114</v>
      </c>
      <c r="G25" s="39">
        <v>633</v>
      </c>
      <c r="H25" s="41">
        <v>457677.02</v>
      </c>
      <c r="I25" s="41">
        <v>457677.02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39"/>
    </row>
    <row r="26" spans="1:16" ht="165.75" x14ac:dyDescent="0.2">
      <c r="A26" s="111"/>
      <c r="B26" s="74" t="s">
        <v>122</v>
      </c>
      <c r="C26" s="36" t="s">
        <v>123</v>
      </c>
      <c r="D26" s="39">
        <v>862</v>
      </c>
      <c r="E26" s="73" t="s">
        <v>48</v>
      </c>
      <c r="F26" s="73" t="s">
        <v>81</v>
      </c>
      <c r="G26" s="39">
        <v>633</v>
      </c>
      <c r="H26" s="41">
        <v>0</v>
      </c>
      <c r="I26" s="41">
        <v>0</v>
      </c>
      <c r="J26" s="41">
        <v>30000</v>
      </c>
      <c r="K26" s="41">
        <v>0</v>
      </c>
      <c r="L26" s="41">
        <v>30000</v>
      </c>
      <c r="M26" s="41">
        <v>0</v>
      </c>
      <c r="N26" s="41">
        <v>30000</v>
      </c>
      <c r="O26" s="41">
        <v>30000</v>
      </c>
      <c r="P26" s="39"/>
    </row>
    <row r="27" spans="1:16" x14ac:dyDescent="0.2">
      <c r="A27" s="54"/>
      <c r="B27" s="75"/>
      <c r="C27" s="70"/>
      <c r="D27" s="40"/>
      <c r="E27" s="40"/>
      <c r="F27" s="76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16" s="31" customFormat="1" ht="15.75" customHeight="1" x14ac:dyDescent="0.25">
      <c r="L28" s="87"/>
      <c r="M28" s="87"/>
    </row>
    <row r="29" spans="1:16" x14ac:dyDescent="0.2">
      <c r="A29" s="54"/>
      <c r="B29" s="75"/>
      <c r="C29" s="70"/>
      <c r="D29" s="40"/>
      <c r="E29" s="40"/>
      <c r="F29" s="76"/>
      <c r="G29" s="40"/>
      <c r="H29" s="40"/>
      <c r="I29" s="40"/>
      <c r="J29" s="40"/>
      <c r="K29" s="40"/>
      <c r="L29" s="40"/>
      <c r="M29" s="40"/>
      <c r="N29" s="40"/>
      <c r="O29" s="40"/>
      <c r="P29" s="40"/>
    </row>
    <row r="30" spans="1:16" ht="12.75" customHeight="1" x14ac:dyDescent="0.25">
      <c r="A30" s="77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90"/>
      <c r="N30" s="90"/>
      <c r="P30" s="54"/>
    </row>
    <row r="31" spans="1:16" ht="12.75" customHeight="1" x14ac:dyDescent="0.2">
      <c r="P31" s="54"/>
    </row>
  </sheetData>
  <mergeCells count="29">
    <mergeCell ref="M30:N30"/>
    <mergeCell ref="B23:B25"/>
    <mergeCell ref="A3:P3"/>
    <mergeCell ref="D4:G4"/>
    <mergeCell ref="G5:G7"/>
    <mergeCell ref="P4:P7"/>
    <mergeCell ref="A4:A7"/>
    <mergeCell ref="A12:A22"/>
    <mergeCell ref="C14:C16"/>
    <mergeCell ref="B12:B16"/>
    <mergeCell ref="C4:C7"/>
    <mergeCell ref="B8:B11"/>
    <mergeCell ref="B4:B7"/>
    <mergeCell ref="C18:C22"/>
    <mergeCell ref="A8:A11"/>
    <mergeCell ref="A23:A26"/>
    <mergeCell ref="L28:M28"/>
    <mergeCell ref="M1:P1"/>
    <mergeCell ref="P12:P16"/>
    <mergeCell ref="D5:D7"/>
    <mergeCell ref="E5:E7"/>
    <mergeCell ref="F5:F7"/>
    <mergeCell ref="M2:P2"/>
    <mergeCell ref="H4:M4"/>
    <mergeCell ref="J5:M5"/>
    <mergeCell ref="N4:O6"/>
    <mergeCell ref="J6:K6"/>
    <mergeCell ref="L6:M6"/>
    <mergeCell ref="H5:I6"/>
  </mergeCells>
  <phoneticPr fontId="1" type="noConversion"/>
  <pageMargins left="0.31" right="0.19685039370078741" top="0.7" bottom="0.19685039370078741" header="0.31496062992125984" footer="0.31496062992125984"/>
  <pageSetup paperSize="9" scale="64" fitToWidth="1000" fitToHeight="10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zoomScaleSheetLayoutView="100" workbookViewId="0">
      <selection activeCell="A26" sqref="A26:XFD26"/>
    </sheetView>
  </sheetViews>
  <sheetFormatPr defaultColWidth="8.7109375" defaultRowHeight="12.75" x14ac:dyDescent="0.2"/>
  <cols>
    <col min="1" max="1" width="14.7109375" style="35" customWidth="1"/>
    <col min="2" max="2" width="25.140625" style="35" customWidth="1"/>
    <col min="3" max="3" width="27.28515625" style="35" customWidth="1"/>
    <col min="4" max="4" width="12.28515625" style="35" customWidth="1"/>
    <col min="5" max="5" width="12.140625" style="35" customWidth="1"/>
    <col min="6" max="6" width="11.7109375" style="35" customWidth="1"/>
    <col min="7" max="7" width="12.7109375" style="35" customWidth="1"/>
    <col min="8" max="8" width="14.7109375" style="35" customWidth="1"/>
    <col min="9" max="9" width="18.42578125" style="35" customWidth="1"/>
    <col min="10" max="11" width="12.140625" style="35" customWidth="1"/>
    <col min="12" max="12" width="18.42578125" style="35" customWidth="1"/>
    <col min="13" max="13" width="8.7109375" style="35"/>
    <col min="14" max="14" width="11.7109375" style="35" bestFit="1" customWidth="1"/>
    <col min="15" max="16384" width="8.7109375" style="35"/>
  </cols>
  <sheetData>
    <row r="1" spans="1:14" ht="15.75" customHeight="1" x14ac:dyDescent="0.25">
      <c r="I1" s="89" t="s">
        <v>132</v>
      </c>
      <c r="J1" s="89"/>
      <c r="K1" s="89"/>
      <c r="L1" s="89"/>
      <c r="M1" s="89"/>
      <c r="N1" s="89"/>
    </row>
    <row r="2" spans="1:14" ht="52.9" customHeight="1" x14ac:dyDescent="0.25">
      <c r="I2" s="89" t="s">
        <v>37</v>
      </c>
      <c r="J2" s="89"/>
      <c r="K2" s="89"/>
      <c r="L2" s="89"/>
      <c r="M2" s="31"/>
      <c r="N2" s="31"/>
    </row>
    <row r="3" spans="1:14" ht="30.75" customHeight="1" x14ac:dyDescent="0.25">
      <c r="A3" s="90" t="s">
        <v>41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4" ht="15.75" x14ac:dyDescent="0.25">
      <c r="L4" s="44" t="s">
        <v>57</v>
      </c>
    </row>
    <row r="5" spans="1:14" ht="29.25" customHeight="1" x14ac:dyDescent="0.2">
      <c r="A5" s="111" t="s">
        <v>12</v>
      </c>
      <c r="B5" s="111" t="s">
        <v>40</v>
      </c>
      <c r="C5" s="111" t="s">
        <v>30</v>
      </c>
      <c r="D5" s="91" t="s">
        <v>118</v>
      </c>
      <c r="E5" s="91"/>
      <c r="F5" s="120" t="s">
        <v>128</v>
      </c>
      <c r="G5" s="121"/>
      <c r="H5" s="121"/>
      <c r="I5" s="122"/>
      <c r="J5" s="120" t="s">
        <v>59</v>
      </c>
      <c r="K5" s="122"/>
      <c r="L5" s="111" t="s">
        <v>29</v>
      </c>
    </row>
    <row r="6" spans="1:14" ht="12.75" customHeight="1" x14ac:dyDescent="0.2">
      <c r="A6" s="111"/>
      <c r="B6" s="111"/>
      <c r="C6" s="111"/>
      <c r="D6" s="91"/>
      <c r="E6" s="91"/>
      <c r="F6" s="120" t="s">
        <v>58</v>
      </c>
      <c r="G6" s="122"/>
      <c r="H6" s="91" t="s">
        <v>10</v>
      </c>
      <c r="I6" s="91"/>
      <c r="J6" s="43">
        <v>2026</v>
      </c>
      <c r="K6" s="43">
        <v>2027</v>
      </c>
      <c r="L6" s="111"/>
    </row>
    <row r="7" spans="1:14" x14ac:dyDescent="0.2">
      <c r="A7" s="111"/>
      <c r="B7" s="111"/>
      <c r="C7" s="111"/>
      <c r="D7" s="43" t="s">
        <v>3</v>
      </c>
      <c r="E7" s="43" t="s">
        <v>4</v>
      </c>
      <c r="F7" s="43" t="s">
        <v>3</v>
      </c>
      <c r="G7" s="43" t="s">
        <v>4</v>
      </c>
      <c r="H7" s="43" t="s">
        <v>3</v>
      </c>
      <c r="I7" s="43" t="s">
        <v>4</v>
      </c>
      <c r="J7" s="43"/>
      <c r="K7" s="43"/>
      <c r="L7" s="111"/>
    </row>
    <row r="8" spans="1:14" s="34" customFormat="1" ht="15" x14ac:dyDescent="0.2">
      <c r="A8" s="125" t="s">
        <v>80</v>
      </c>
      <c r="B8" s="126"/>
      <c r="C8" s="127"/>
      <c r="D8" s="32">
        <f t="shared" ref="D8:E8" si="0">D9+D16</f>
        <v>5100499.0199999996</v>
      </c>
      <c r="E8" s="32">
        <f t="shared" si="0"/>
        <v>5093879.8699999992</v>
      </c>
      <c r="F8" s="32">
        <f>F9+F16</f>
        <v>4895599</v>
      </c>
      <c r="G8" s="32">
        <f t="shared" ref="G8:K8" si="1">G9+G16</f>
        <v>2209647.8600000003</v>
      </c>
      <c r="H8" s="32">
        <v>4999594</v>
      </c>
      <c r="I8" s="32">
        <f t="shared" si="1"/>
        <v>4969589</v>
      </c>
      <c r="J8" s="32">
        <f t="shared" si="1"/>
        <v>4655614</v>
      </c>
      <c r="K8" s="32">
        <f t="shared" si="1"/>
        <v>4655614</v>
      </c>
      <c r="L8" s="33"/>
    </row>
    <row r="9" spans="1:14" ht="15.75" customHeight="1" x14ac:dyDescent="0.2">
      <c r="A9" s="116" t="s">
        <v>79</v>
      </c>
      <c r="B9" s="116" t="s">
        <v>126</v>
      </c>
      <c r="C9" s="45" t="s">
        <v>13</v>
      </c>
      <c r="D9" s="46">
        <f t="shared" ref="D9:E9" si="2">D11+D12+D13+D14</f>
        <v>4642822</v>
      </c>
      <c r="E9" s="46">
        <f t="shared" si="2"/>
        <v>4636202.8499999996</v>
      </c>
      <c r="F9" s="46">
        <f t="shared" ref="F9:K9" si="3">F11+F12+F13+F14</f>
        <v>4865599</v>
      </c>
      <c r="G9" s="46">
        <f t="shared" si="3"/>
        <v>2209647.8600000003</v>
      </c>
      <c r="H9" s="46">
        <f>H12+H14</f>
        <v>4969594</v>
      </c>
      <c r="I9" s="46">
        <f t="shared" si="3"/>
        <v>4969589</v>
      </c>
      <c r="J9" s="46">
        <f t="shared" si="3"/>
        <v>4625614</v>
      </c>
      <c r="K9" s="46">
        <f t="shared" si="3"/>
        <v>4625614</v>
      </c>
      <c r="L9" s="47"/>
    </row>
    <row r="10" spans="1:14" x14ac:dyDescent="0.2">
      <c r="A10" s="116"/>
      <c r="B10" s="116"/>
      <c r="C10" s="45" t="s">
        <v>14</v>
      </c>
      <c r="D10" s="48"/>
      <c r="E10" s="48"/>
      <c r="F10" s="48"/>
      <c r="G10" s="48"/>
      <c r="H10" s="48"/>
      <c r="I10" s="48"/>
      <c r="J10" s="48"/>
      <c r="K10" s="48"/>
      <c r="L10" s="47"/>
    </row>
    <row r="11" spans="1:14" x14ac:dyDescent="0.2">
      <c r="A11" s="116"/>
      <c r="B11" s="116"/>
      <c r="C11" s="45" t="s">
        <v>6</v>
      </c>
      <c r="D11" s="13"/>
      <c r="E11" s="13"/>
      <c r="F11" s="13">
        <f>F18</f>
        <v>0</v>
      </c>
      <c r="G11" s="13">
        <f>G18</f>
        <v>0</v>
      </c>
      <c r="H11" s="13"/>
      <c r="I11" s="13"/>
      <c r="J11" s="13"/>
      <c r="K11" s="13"/>
      <c r="L11" s="49"/>
    </row>
    <row r="12" spans="1:14" x14ac:dyDescent="0.2">
      <c r="A12" s="116"/>
      <c r="B12" s="116"/>
      <c r="C12" s="45" t="s">
        <v>15</v>
      </c>
      <c r="D12" s="13">
        <v>953100</v>
      </c>
      <c r="E12" s="13">
        <v>953100</v>
      </c>
      <c r="F12" s="13">
        <v>313300</v>
      </c>
      <c r="G12" s="13">
        <v>117545</v>
      </c>
      <c r="H12" s="13">
        <v>313300</v>
      </c>
      <c r="I12" s="13">
        <v>313300</v>
      </c>
      <c r="J12" s="13">
        <v>313300</v>
      </c>
      <c r="K12" s="13">
        <v>313300</v>
      </c>
      <c r="L12" s="50"/>
    </row>
    <row r="13" spans="1:14" x14ac:dyDescent="0.2">
      <c r="A13" s="116"/>
      <c r="B13" s="116"/>
      <c r="C13" s="45" t="s">
        <v>31</v>
      </c>
      <c r="D13" s="13"/>
      <c r="E13" s="13"/>
      <c r="F13" s="13">
        <f>F20</f>
        <v>0</v>
      </c>
      <c r="G13" s="13">
        <f>G20</f>
        <v>0</v>
      </c>
      <c r="H13" s="13"/>
      <c r="I13" s="13"/>
      <c r="J13" s="13"/>
      <c r="K13" s="13"/>
      <c r="L13" s="50"/>
    </row>
    <row r="14" spans="1:14" ht="25.5" x14ac:dyDescent="0.2">
      <c r="A14" s="116"/>
      <c r="B14" s="116"/>
      <c r="C14" s="45" t="s">
        <v>26</v>
      </c>
      <c r="D14" s="13">
        <v>3689722</v>
      </c>
      <c r="E14" s="13">
        <v>3683102.85</v>
      </c>
      <c r="F14" s="13">
        <v>4552299</v>
      </c>
      <c r="G14" s="13">
        <v>2092102.86</v>
      </c>
      <c r="H14" s="13">
        <v>4656294</v>
      </c>
      <c r="I14" s="13">
        <v>4656289</v>
      </c>
      <c r="J14" s="13">
        <v>4312314</v>
      </c>
      <c r="K14" s="13">
        <v>4312314</v>
      </c>
      <c r="L14" s="50"/>
      <c r="N14" s="51"/>
    </row>
    <row r="15" spans="1:14" x14ac:dyDescent="0.2">
      <c r="A15" s="116"/>
      <c r="B15" s="116"/>
      <c r="C15" s="45" t="s">
        <v>16</v>
      </c>
      <c r="D15" s="12"/>
      <c r="E15" s="12"/>
      <c r="F15" s="13"/>
      <c r="G15" s="13"/>
      <c r="H15" s="12"/>
      <c r="I15" s="12"/>
      <c r="J15" s="12"/>
      <c r="K15" s="12"/>
      <c r="L15" s="50"/>
    </row>
    <row r="16" spans="1:14" ht="25.5" customHeight="1" x14ac:dyDescent="0.2">
      <c r="A16" s="123" t="s">
        <v>25</v>
      </c>
      <c r="B16" s="118" t="s">
        <v>78</v>
      </c>
      <c r="C16" s="45" t="s">
        <v>13</v>
      </c>
      <c r="D16" s="13">
        <f>D21+D19</f>
        <v>457677.02</v>
      </c>
      <c r="E16" s="13">
        <f>E21+E19</f>
        <v>457677.02</v>
      </c>
      <c r="F16" s="13">
        <f>F21+F19</f>
        <v>30000</v>
      </c>
      <c r="G16" s="13">
        <f t="shared" ref="G16:K16" si="4">G21</f>
        <v>0</v>
      </c>
      <c r="H16" s="13">
        <f>H21+H19</f>
        <v>30000</v>
      </c>
      <c r="I16" s="13">
        <v>0</v>
      </c>
      <c r="J16" s="13">
        <f t="shared" si="4"/>
        <v>30000</v>
      </c>
      <c r="K16" s="13">
        <f t="shared" si="4"/>
        <v>30000</v>
      </c>
      <c r="L16" s="50"/>
    </row>
    <row r="17" spans="1:13" x14ac:dyDescent="0.2">
      <c r="A17" s="123"/>
      <c r="B17" s="119"/>
      <c r="C17" s="45" t="s">
        <v>14</v>
      </c>
      <c r="D17" s="12"/>
      <c r="E17" s="12"/>
      <c r="F17" s="13"/>
      <c r="G17" s="13"/>
      <c r="H17" s="12"/>
      <c r="I17" s="12"/>
      <c r="J17" s="12"/>
      <c r="K17" s="12"/>
      <c r="L17" s="50"/>
    </row>
    <row r="18" spans="1:13" x14ac:dyDescent="0.2">
      <c r="A18" s="123"/>
      <c r="B18" s="119"/>
      <c r="C18" s="45" t="s">
        <v>6</v>
      </c>
      <c r="D18" s="12"/>
      <c r="E18" s="12"/>
      <c r="F18" s="13"/>
      <c r="G18" s="13"/>
      <c r="H18" s="12"/>
      <c r="I18" s="12"/>
      <c r="J18" s="12"/>
      <c r="K18" s="12"/>
      <c r="L18" s="50"/>
    </row>
    <row r="19" spans="1:13" x14ac:dyDescent="0.2">
      <c r="A19" s="123"/>
      <c r="B19" s="119"/>
      <c r="C19" s="45" t="s">
        <v>15</v>
      </c>
      <c r="D19" s="12">
        <v>427677.02</v>
      </c>
      <c r="E19" s="12">
        <v>427677.02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50"/>
    </row>
    <row r="20" spans="1:13" x14ac:dyDescent="0.2">
      <c r="A20" s="123"/>
      <c r="B20" s="119"/>
      <c r="C20" s="45" t="s">
        <v>31</v>
      </c>
      <c r="D20" s="12"/>
      <c r="E20" s="12"/>
      <c r="F20" s="13"/>
      <c r="G20" s="13"/>
      <c r="H20" s="12"/>
      <c r="I20" s="12"/>
      <c r="J20" s="12"/>
      <c r="K20" s="12"/>
      <c r="L20" s="50"/>
    </row>
    <row r="21" spans="1:13" ht="25.5" x14ac:dyDescent="0.2">
      <c r="A21" s="123"/>
      <c r="B21" s="119"/>
      <c r="C21" s="45" t="s">
        <v>26</v>
      </c>
      <c r="D21" s="12">
        <v>30000</v>
      </c>
      <c r="E21" s="12">
        <v>30000</v>
      </c>
      <c r="F21" s="12">
        <v>30000</v>
      </c>
      <c r="G21" s="12">
        <v>0</v>
      </c>
      <c r="H21" s="12">
        <v>30000</v>
      </c>
      <c r="I21" s="12">
        <v>0</v>
      </c>
      <c r="J21" s="12">
        <v>30000</v>
      </c>
      <c r="K21" s="12">
        <v>30000</v>
      </c>
      <c r="L21" s="50"/>
    </row>
    <row r="22" spans="1:13" x14ac:dyDescent="0.2">
      <c r="A22" s="123"/>
      <c r="B22" s="124"/>
      <c r="C22" s="45" t="s">
        <v>16</v>
      </c>
      <c r="D22" s="50"/>
      <c r="E22" s="50"/>
      <c r="F22" s="52"/>
      <c r="G22" s="52"/>
      <c r="H22" s="50"/>
      <c r="I22" s="50"/>
      <c r="J22" s="50"/>
      <c r="K22" s="50"/>
      <c r="L22" s="50"/>
    </row>
    <row r="23" spans="1:13" x14ac:dyDescent="0.2">
      <c r="D23" s="53"/>
      <c r="E23" s="53"/>
      <c r="F23" s="53"/>
      <c r="G23" s="53"/>
      <c r="H23" s="54"/>
      <c r="I23" s="54"/>
      <c r="J23" s="54"/>
      <c r="K23" s="54"/>
      <c r="L23" s="54"/>
    </row>
    <row r="24" spans="1:13" x14ac:dyDescent="0.2">
      <c r="D24" s="53"/>
      <c r="E24" s="53"/>
      <c r="F24" s="53"/>
      <c r="G24" s="53"/>
      <c r="H24" s="54"/>
      <c r="I24" s="54"/>
      <c r="J24" s="54"/>
      <c r="K24" s="54"/>
      <c r="L24" s="54"/>
    </row>
    <row r="25" spans="1:13" x14ac:dyDescent="0.2">
      <c r="D25" s="55"/>
      <c r="E25" s="55"/>
      <c r="F25" s="55"/>
      <c r="G25" s="55"/>
      <c r="H25" s="54"/>
      <c r="I25" s="54"/>
      <c r="J25" s="54"/>
      <c r="K25" s="54"/>
      <c r="L25" s="54"/>
    </row>
    <row r="26" spans="1:13" s="31" customFormat="1" ht="15.75" customHeight="1" x14ac:dyDescent="0.25">
      <c r="L26" s="87"/>
      <c r="M26" s="87"/>
    </row>
    <row r="27" spans="1:13" x14ac:dyDescent="0.2">
      <c r="D27" s="55"/>
      <c r="E27" s="55"/>
      <c r="F27" s="55"/>
      <c r="G27" s="55"/>
      <c r="H27" s="57"/>
      <c r="I27" s="54"/>
      <c r="J27" s="54"/>
      <c r="K27" s="54"/>
      <c r="L27" s="54"/>
    </row>
    <row r="28" spans="1:13" s="31" customFormat="1" ht="49.5" customHeight="1" x14ac:dyDescent="0.25">
      <c r="A28" s="89"/>
      <c r="B28" s="89"/>
      <c r="H28" s="56"/>
    </row>
    <row r="29" spans="1:13" x14ac:dyDescent="0.2">
      <c r="D29" s="55"/>
      <c r="E29" s="55"/>
      <c r="F29" s="55"/>
      <c r="G29" s="55"/>
      <c r="H29" s="54"/>
      <c r="I29" s="54"/>
      <c r="J29" s="54"/>
      <c r="K29" s="54"/>
      <c r="L29" s="54"/>
    </row>
    <row r="30" spans="1:13" x14ac:dyDescent="0.2">
      <c r="D30" s="58"/>
      <c r="E30" s="58"/>
      <c r="F30" s="58"/>
      <c r="G30" s="58"/>
      <c r="H30" s="59"/>
      <c r="I30" s="59"/>
      <c r="J30" s="59"/>
      <c r="K30" s="59"/>
      <c r="L30" s="59"/>
    </row>
    <row r="31" spans="1:13" x14ac:dyDescent="0.2">
      <c r="D31" s="54"/>
      <c r="E31" s="54"/>
      <c r="F31" s="54"/>
      <c r="G31" s="54"/>
      <c r="H31" s="54"/>
      <c r="I31" s="54"/>
      <c r="J31" s="54"/>
      <c r="K31" s="54"/>
      <c r="L31" s="54"/>
    </row>
    <row r="32" spans="1:13" x14ac:dyDescent="0.2">
      <c r="D32" s="54"/>
      <c r="E32" s="54"/>
      <c r="F32" s="54"/>
      <c r="G32" s="54"/>
      <c r="H32" s="54"/>
      <c r="I32" s="54"/>
      <c r="J32" s="54"/>
      <c r="K32" s="54"/>
      <c r="L32" s="54"/>
    </row>
    <row r="33" spans="4:12" x14ac:dyDescent="0.2">
      <c r="D33" s="54"/>
      <c r="E33" s="54"/>
      <c r="F33" s="54"/>
      <c r="G33" s="54"/>
      <c r="H33" s="54"/>
      <c r="I33" s="54"/>
      <c r="J33" s="54"/>
      <c r="K33" s="54"/>
      <c r="L33" s="54"/>
    </row>
    <row r="34" spans="4:12" x14ac:dyDescent="0.2">
      <c r="D34" s="54"/>
      <c r="E34" s="54"/>
      <c r="F34" s="54"/>
      <c r="G34" s="54"/>
      <c r="H34" s="54"/>
      <c r="I34" s="54"/>
      <c r="J34" s="54"/>
      <c r="K34" s="54"/>
      <c r="L34" s="54"/>
    </row>
    <row r="35" spans="4:12" x14ac:dyDescent="0.2">
      <c r="D35" s="54"/>
      <c r="E35" s="54"/>
      <c r="F35" s="54"/>
      <c r="G35" s="54"/>
      <c r="H35" s="54"/>
      <c r="I35" s="54"/>
      <c r="J35" s="54"/>
      <c r="K35" s="54"/>
      <c r="L35" s="54"/>
    </row>
    <row r="36" spans="4:12" x14ac:dyDescent="0.2">
      <c r="D36" s="54"/>
      <c r="E36" s="54"/>
      <c r="F36" s="54"/>
      <c r="G36" s="54"/>
    </row>
    <row r="38" spans="4:12" ht="106.5" customHeight="1" x14ac:dyDescent="0.2">
      <c r="D38" s="7"/>
      <c r="E38" s="7"/>
      <c r="F38" s="7"/>
      <c r="G38" s="7"/>
      <c r="H38" s="7"/>
      <c r="I38" s="7"/>
      <c r="J38" s="7"/>
      <c r="K38" s="7"/>
      <c r="L38" s="7"/>
    </row>
  </sheetData>
  <mergeCells count="19">
    <mergeCell ref="A28:B28"/>
    <mergeCell ref="H6:I6"/>
    <mergeCell ref="A16:A22"/>
    <mergeCell ref="A9:A15"/>
    <mergeCell ref="F6:G6"/>
    <mergeCell ref="B16:B22"/>
    <mergeCell ref="A8:C8"/>
    <mergeCell ref="B9:B15"/>
    <mergeCell ref="L26:M26"/>
    <mergeCell ref="I1:N1"/>
    <mergeCell ref="I2:L2"/>
    <mergeCell ref="A5:A7"/>
    <mergeCell ref="B5:B7"/>
    <mergeCell ref="D5:E6"/>
    <mergeCell ref="L5:L7"/>
    <mergeCell ref="C5:C7"/>
    <mergeCell ref="A3:L3"/>
    <mergeCell ref="F5:I5"/>
    <mergeCell ref="J5:K5"/>
  </mergeCells>
  <phoneticPr fontId="1" type="noConversion"/>
  <pageMargins left="0.15748031496062992" right="0.19685039370078741" top="0.39370078740157483" bottom="0.35433070866141736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view="pageBreakPreview" topLeftCell="A16" zoomScale="115" zoomScaleSheetLayoutView="115" workbookViewId="0">
      <selection activeCell="B34" sqref="B34"/>
    </sheetView>
  </sheetViews>
  <sheetFormatPr defaultColWidth="9.140625" defaultRowHeight="12.75" x14ac:dyDescent="0.2"/>
  <cols>
    <col min="1" max="1" width="5.7109375" style="2" customWidth="1"/>
    <col min="2" max="2" width="32.7109375" style="2" customWidth="1"/>
    <col min="3" max="3" width="10.7109375" style="2" customWidth="1"/>
    <col min="4" max="4" width="11.42578125" style="2" customWidth="1"/>
    <col min="5" max="5" width="12.42578125" style="2" customWidth="1"/>
    <col min="6" max="6" width="8.7109375" style="2" customWidth="1"/>
    <col min="7" max="7" width="9.140625" style="2"/>
    <col min="8" max="8" width="4.140625" style="2" customWidth="1"/>
    <col min="9" max="12" width="9.140625" style="2"/>
    <col min="13" max="13" width="14.140625" style="2" customWidth="1"/>
    <col min="14" max="16384" width="9.140625" style="2"/>
  </cols>
  <sheetData>
    <row r="1" spans="1:16" ht="18" customHeight="1" x14ac:dyDescent="0.25">
      <c r="M1" s="128" t="s">
        <v>60</v>
      </c>
      <c r="N1" s="128"/>
      <c r="O1" s="128"/>
      <c r="P1" s="128"/>
    </row>
    <row r="2" spans="1:16" ht="60.75" customHeight="1" x14ac:dyDescent="0.25">
      <c r="M2" s="129" t="s">
        <v>36</v>
      </c>
      <c r="N2" s="129"/>
      <c r="O2" s="129"/>
      <c r="P2" s="129"/>
    </row>
    <row r="3" spans="1:16" ht="18.75" customHeight="1" x14ac:dyDescent="0.25">
      <c r="O3" s="8"/>
      <c r="P3" s="8"/>
    </row>
    <row r="4" spans="1:16" ht="39.75" customHeight="1" x14ac:dyDescent="0.2">
      <c r="A4" s="149" t="s">
        <v>101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1:16" customFormat="1" ht="12.75" customHeight="1" x14ac:dyDescent="0.2">
      <c r="A5" s="130" t="s">
        <v>33</v>
      </c>
      <c r="B5" s="130" t="s">
        <v>62</v>
      </c>
      <c r="C5" s="132" t="s">
        <v>63</v>
      </c>
      <c r="D5" s="133"/>
      <c r="E5" s="132" t="s">
        <v>64</v>
      </c>
      <c r="F5" s="138"/>
      <c r="G5" s="138"/>
      <c r="H5" s="133"/>
      <c r="I5" s="132" t="s">
        <v>61</v>
      </c>
      <c r="J5" s="138"/>
      <c r="K5" s="138"/>
      <c r="L5" s="133"/>
      <c r="M5" s="14"/>
      <c r="N5" s="15"/>
      <c r="O5" s="15"/>
      <c r="P5" s="15"/>
    </row>
    <row r="6" spans="1:16" customFormat="1" ht="26.25" customHeight="1" x14ac:dyDescent="0.2">
      <c r="A6" s="130"/>
      <c r="B6" s="130"/>
      <c r="C6" s="134"/>
      <c r="D6" s="135"/>
      <c r="E6" s="134"/>
      <c r="F6" s="139"/>
      <c r="G6" s="139"/>
      <c r="H6" s="135"/>
      <c r="I6" s="136"/>
      <c r="J6" s="140"/>
      <c r="K6" s="140"/>
      <c r="L6" s="137"/>
      <c r="M6" s="14"/>
      <c r="N6" s="15"/>
      <c r="O6" s="15"/>
      <c r="P6" s="15"/>
    </row>
    <row r="7" spans="1:16" customFormat="1" ht="47.25" customHeight="1" x14ac:dyDescent="0.2">
      <c r="A7" s="131"/>
      <c r="B7" s="131"/>
      <c r="C7" s="136"/>
      <c r="D7" s="137"/>
      <c r="E7" s="136"/>
      <c r="F7" s="140"/>
      <c r="G7" s="140"/>
      <c r="H7" s="137"/>
      <c r="I7" s="141" t="s">
        <v>3</v>
      </c>
      <c r="J7" s="142"/>
      <c r="K7" s="141" t="s">
        <v>4</v>
      </c>
      <c r="L7" s="142"/>
      <c r="M7" s="16"/>
      <c r="N7" s="16"/>
      <c r="O7" s="16"/>
      <c r="P7" s="16"/>
    </row>
    <row r="8" spans="1:16" ht="15" customHeight="1" x14ac:dyDescent="0.2">
      <c r="A8" s="10">
        <v>1</v>
      </c>
      <c r="B8" s="10">
        <v>2</v>
      </c>
      <c r="C8" s="158">
        <v>3</v>
      </c>
      <c r="D8" s="159"/>
      <c r="E8" s="158">
        <v>4</v>
      </c>
      <c r="F8" s="160"/>
      <c r="G8" s="160"/>
      <c r="H8" s="159"/>
      <c r="I8" s="158">
        <v>5</v>
      </c>
      <c r="J8" s="159"/>
      <c r="K8" s="158">
        <v>6</v>
      </c>
      <c r="L8" s="159"/>
      <c r="M8" s="17"/>
      <c r="N8" s="17"/>
      <c r="O8" s="17"/>
      <c r="P8" s="17"/>
    </row>
    <row r="9" spans="1:16" ht="122.25" customHeight="1" x14ac:dyDescent="0.2">
      <c r="A9" s="20" t="s">
        <v>87</v>
      </c>
      <c r="B9" s="21" t="s">
        <v>85</v>
      </c>
      <c r="C9" s="144"/>
      <c r="D9" s="146"/>
      <c r="E9" s="150" t="s">
        <v>86</v>
      </c>
      <c r="F9" s="151"/>
      <c r="G9" s="151"/>
      <c r="H9" s="152"/>
      <c r="I9" s="150" t="s">
        <v>106</v>
      </c>
      <c r="J9" s="155"/>
      <c r="K9" s="150" t="s">
        <v>129</v>
      </c>
      <c r="L9" s="155"/>
      <c r="M9" s="4"/>
      <c r="N9" s="4"/>
      <c r="O9" s="4"/>
      <c r="P9" s="4"/>
    </row>
    <row r="10" spans="1:16" ht="41.65" customHeight="1" x14ac:dyDescent="0.2">
      <c r="A10" s="20"/>
      <c r="B10" s="21" t="s">
        <v>97</v>
      </c>
      <c r="C10" s="18"/>
      <c r="D10" s="19"/>
      <c r="E10" s="23"/>
      <c r="F10" s="24"/>
      <c r="G10" s="24"/>
      <c r="H10" s="25"/>
      <c r="I10" s="153">
        <v>807168.06</v>
      </c>
      <c r="J10" s="155"/>
      <c r="K10" s="153">
        <v>888373.13</v>
      </c>
      <c r="L10" s="154"/>
      <c r="M10" s="4"/>
      <c r="N10" s="4"/>
      <c r="O10" s="4"/>
      <c r="P10" s="4"/>
    </row>
    <row r="11" spans="1:16" ht="109.5" customHeight="1" x14ac:dyDescent="0.2">
      <c r="A11" s="20" t="s">
        <v>88</v>
      </c>
      <c r="B11" s="21" t="s">
        <v>89</v>
      </c>
      <c r="C11" s="147"/>
      <c r="D11" s="148"/>
      <c r="E11" s="150" t="s">
        <v>90</v>
      </c>
      <c r="F11" s="161"/>
      <c r="G11" s="161"/>
      <c r="H11" s="155"/>
      <c r="I11" s="150" t="s">
        <v>107</v>
      </c>
      <c r="J11" s="155"/>
      <c r="K11" s="150" t="s">
        <v>130</v>
      </c>
      <c r="L11" s="155"/>
      <c r="M11" s="4"/>
      <c r="N11" s="4"/>
      <c r="O11" s="4"/>
      <c r="P11" s="4"/>
    </row>
    <row r="12" spans="1:16" ht="43.15" customHeight="1" x14ac:dyDescent="0.2">
      <c r="A12" s="20"/>
      <c r="B12" s="21" t="s">
        <v>97</v>
      </c>
      <c r="C12" s="22"/>
      <c r="D12" s="27"/>
      <c r="E12" s="23"/>
      <c r="F12" s="28"/>
      <c r="G12" s="28"/>
      <c r="H12" s="26"/>
      <c r="I12" s="153">
        <v>876263.15</v>
      </c>
      <c r="J12" s="155"/>
      <c r="K12" s="153">
        <v>940528.69</v>
      </c>
      <c r="L12" s="154"/>
      <c r="M12" s="4"/>
      <c r="N12" s="4"/>
      <c r="O12" s="4"/>
      <c r="P12" s="4"/>
    </row>
    <row r="13" spans="1:16" ht="109.5" customHeight="1" x14ac:dyDescent="0.2">
      <c r="A13" s="20" t="s">
        <v>91</v>
      </c>
      <c r="B13" s="21" t="s">
        <v>92</v>
      </c>
      <c r="C13" s="150"/>
      <c r="D13" s="155"/>
      <c r="E13" s="150" t="s">
        <v>90</v>
      </c>
      <c r="F13" s="161"/>
      <c r="G13" s="161"/>
      <c r="H13" s="155"/>
      <c r="I13" s="150" t="s">
        <v>108</v>
      </c>
      <c r="J13" s="155"/>
      <c r="K13" s="150" t="s">
        <v>119</v>
      </c>
      <c r="L13" s="155"/>
      <c r="M13" s="4"/>
      <c r="N13" s="4"/>
      <c r="O13" s="4"/>
      <c r="P13" s="4"/>
    </row>
    <row r="14" spans="1:16" ht="40.15" customHeight="1" x14ac:dyDescent="0.2">
      <c r="A14" s="20"/>
      <c r="B14" s="21" t="s">
        <v>97</v>
      </c>
      <c r="C14" s="23"/>
      <c r="D14" s="26"/>
      <c r="E14" s="23"/>
      <c r="F14" s="28"/>
      <c r="G14" s="28"/>
      <c r="H14" s="26"/>
      <c r="I14" s="153">
        <f>803525.06-37492.45</f>
        <v>766032.6100000001</v>
      </c>
      <c r="J14" s="155"/>
      <c r="K14" s="153">
        <v>810563.13</v>
      </c>
      <c r="L14" s="154"/>
      <c r="M14" s="4"/>
      <c r="N14" s="4"/>
      <c r="O14" s="4"/>
      <c r="P14" s="4"/>
    </row>
    <row r="15" spans="1:16" ht="36.75" customHeight="1" x14ac:dyDescent="0.2">
      <c r="A15" s="20" t="s">
        <v>93</v>
      </c>
      <c r="B15" s="21" t="s">
        <v>94</v>
      </c>
      <c r="C15" s="150"/>
      <c r="D15" s="155"/>
      <c r="E15" s="150" t="s">
        <v>90</v>
      </c>
      <c r="F15" s="161"/>
      <c r="G15" s="161"/>
      <c r="H15" s="155"/>
      <c r="I15" s="150" t="s">
        <v>109</v>
      </c>
      <c r="J15" s="155"/>
      <c r="K15" s="150" t="s">
        <v>131</v>
      </c>
      <c r="L15" s="155"/>
      <c r="M15" s="4"/>
      <c r="N15" s="4"/>
      <c r="O15" s="4"/>
      <c r="P15" s="4"/>
    </row>
    <row r="16" spans="1:16" ht="42.4" customHeight="1" x14ac:dyDescent="0.2">
      <c r="A16" s="20"/>
      <c r="B16" s="21" t="s">
        <v>97</v>
      </c>
      <c r="C16" s="23"/>
      <c r="D16" s="26"/>
      <c r="E16" s="23"/>
      <c r="F16" s="28"/>
      <c r="G16" s="28"/>
      <c r="H16" s="26"/>
      <c r="I16" s="153">
        <v>764009.16</v>
      </c>
      <c r="J16" s="155"/>
      <c r="K16" s="153">
        <v>857119.8</v>
      </c>
      <c r="L16" s="154"/>
      <c r="M16" s="4"/>
      <c r="N16" s="4"/>
      <c r="O16" s="4"/>
      <c r="P16" s="4"/>
    </row>
    <row r="17" spans="1:16" ht="82.9" customHeight="1" x14ac:dyDescent="0.2">
      <c r="A17" s="20" t="s">
        <v>95</v>
      </c>
      <c r="B17" s="21" t="s">
        <v>96</v>
      </c>
      <c r="C17" s="150"/>
      <c r="D17" s="155"/>
      <c r="E17" s="150" t="s">
        <v>90</v>
      </c>
      <c r="F17" s="161"/>
      <c r="G17" s="161"/>
      <c r="H17" s="155"/>
      <c r="I17" s="150" t="s">
        <v>120</v>
      </c>
      <c r="J17" s="155"/>
      <c r="K17" s="150" t="s">
        <v>121</v>
      </c>
      <c r="L17" s="155"/>
      <c r="M17" s="4"/>
      <c r="N17" s="4"/>
      <c r="O17" s="4"/>
      <c r="P17" s="4"/>
    </row>
    <row r="18" spans="1:16" ht="44.65" customHeight="1" x14ac:dyDescent="0.2">
      <c r="A18" s="20"/>
      <c r="B18" s="21" t="s">
        <v>97</v>
      </c>
      <c r="C18" s="23"/>
      <c r="D18" s="26"/>
      <c r="E18" s="23"/>
      <c r="F18" s="28"/>
      <c r="G18" s="28"/>
      <c r="H18" s="26"/>
      <c r="I18" s="153">
        <v>809316.02</v>
      </c>
      <c r="J18" s="155"/>
      <c r="K18" s="153">
        <v>838403.68</v>
      </c>
      <c r="L18" s="154"/>
      <c r="M18" s="4"/>
      <c r="N18" s="4"/>
      <c r="O18" s="4"/>
      <c r="P18" s="4"/>
    </row>
    <row r="19" spans="1:16" ht="39.75" customHeight="1" x14ac:dyDescent="0.2">
      <c r="A19" s="3"/>
      <c r="B19" s="29" t="s">
        <v>11</v>
      </c>
      <c r="C19" s="144"/>
      <c r="D19" s="146"/>
      <c r="E19" s="144"/>
      <c r="F19" s="145"/>
      <c r="G19" s="145"/>
      <c r="H19" s="146"/>
      <c r="I19" s="162">
        <f>I10+I12+I14+I16+I18</f>
        <v>4022789.0000000005</v>
      </c>
      <c r="J19" s="163"/>
      <c r="K19" s="164">
        <f>K10+K12+K14+K16+K18</f>
        <v>4334988.43</v>
      </c>
      <c r="L19" s="165"/>
      <c r="M19" s="4"/>
      <c r="N19" s="4"/>
      <c r="O19" s="4"/>
      <c r="P19" s="4"/>
    </row>
    <row r="20" spans="1:16" ht="24.75" customHeight="1" x14ac:dyDescent="0.2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31.5" customHeight="1" x14ac:dyDescent="0.25">
      <c r="B21" s="1"/>
      <c r="C21" s="1"/>
      <c r="D21" s="1"/>
      <c r="E21" s="31"/>
      <c r="F21" s="31"/>
      <c r="G21" s="1"/>
      <c r="H21" s="1"/>
      <c r="I21" s="1"/>
      <c r="J21" s="143"/>
      <c r="K21" s="143"/>
      <c r="L21" s="1"/>
      <c r="M21" s="42"/>
    </row>
    <row r="22" spans="1:16" s="6" customFormat="1" ht="15.75" x14ac:dyDescent="0.25">
      <c r="B22" s="157"/>
      <c r="C22" s="157"/>
      <c r="D22" s="157"/>
      <c r="E22" s="157"/>
      <c r="G22" s="157"/>
      <c r="H22" s="157"/>
      <c r="I22" s="157"/>
      <c r="J22" s="157"/>
      <c r="K22" s="157"/>
      <c r="L22" s="157"/>
      <c r="M22" s="157"/>
      <c r="O22" s="157"/>
      <c r="P22" s="157"/>
    </row>
    <row r="23" spans="1:16" s="6" customFormat="1" ht="15.75" x14ac:dyDescent="0.25">
      <c r="B23" s="9"/>
      <c r="C23" s="9"/>
      <c r="D23" s="9"/>
      <c r="E23" s="9"/>
      <c r="G23" s="9"/>
      <c r="H23" s="9"/>
      <c r="I23" s="9"/>
      <c r="J23" s="9"/>
      <c r="K23" s="9"/>
      <c r="L23" s="9"/>
      <c r="M23" s="9"/>
      <c r="O23" s="9"/>
      <c r="P23" s="9"/>
    </row>
    <row r="24" spans="1:16" s="6" customFormat="1" ht="15.75" x14ac:dyDescent="0.25">
      <c r="B24" s="9"/>
      <c r="C24" s="9"/>
      <c r="D24" s="9"/>
      <c r="E24" s="9"/>
      <c r="G24" s="9"/>
      <c r="H24" s="9"/>
      <c r="I24" s="9"/>
      <c r="J24" s="9"/>
      <c r="K24" s="9"/>
      <c r="L24" s="9"/>
      <c r="M24" s="9"/>
      <c r="O24" s="9"/>
      <c r="P24" s="9"/>
    </row>
    <row r="25" spans="1:16" s="1" customFormat="1" ht="49.5" customHeight="1" x14ac:dyDescent="0.25">
      <c r="A25" s="156"/>
      <c r="B25" s="156"/>
      <c r="C25" s="156"/>
      <c r="N25" s="143"/>
      <c r="O25" s="143"/>
      <c r="P25" s="143"/>
    </row>
  </sheetData>
  <mergeCells count="55">
    <mergeCell ref="C13:D13"/>
    <mergeCell ref="I8:J8"/>
    <mergeCell ref="K8:L8"/>
    <mergeCell ref="K14:L14"/>
    <mergeCell ref="I14:J14"/>
    <mergeCell ref="I9:J9"/>
    <mergeCell ref="K9:L9"/>
    <mergeCell ref="I11:J11"/>
    <mergeCell ref="K11:L11"/>
    <mergeCell ref="I13:J13"/>
    <mergeCell ref="K13:L13"/>
    <mergeCell ref="K12:L12"/>
    <mergeCell ref="I12:J12"/>
    <mergeCell ref="O22:P22"/>
    <mergeCell ref="E11:H11"/>
    <mergeCell ref="E13:H13"/>
    <mergeCell ref="E17:H17"/>
    <mergeCell ref="K17:L17"/>
    <mergeCell ref="E15:H15"/>
    <mergeCell ref="I15:J15"/>
    <mergeCell ref="K15:L15"/>
    <mergeCell ref="I17:J17"/>
    <mergeCell ref="K16:L16"/>
    <mergeCell ref="I16:J16"/>
    <mergeCell ref="J21:K21"/>
    <mergeCell ref="I19:J19"/>
    <mergeCell ref="K19:L19"/>
    <mergeCell ref="K18:L18"/>
    <mergeCell ref="I18:J18"/>
    <mergeCell ref="N25:P25"/>
    <mergeCell ref="E19:H19"/>
    <mergeCell ref="C11:D11"/>
    <mergeCell ref="A4:P4"/>
    <mergeCell ref="E9:H9"/>
    <mergeCell ref="K10:L10"/>
    <mergeCell ref="I10:J10"/>
    <mergeCell ref="C15:D15"/>
    <mergeCell ref="C17:D17"/>
    <mergeCell ref="A25:C25"/>
    <mergeCell ref="B22:E22"/>
    <mergeCell ref="G22:M22"/>
    <mergeCell ref="C19:D19"/>
    <mergeCell ref="C8:D8"/>
    <mergeCell ref="E8:H8"/>
    <mergeCell ref="C9:D9"/>
    <mergeCell ref="M1:N1"/>
    <mergeCell ref="M2:P2"/>
    <mergeCell ref="A5:A7"/>
    <mergeCell ref="B5:B7"/>
    <mergeCell ref="C5:D7"/>
    <mergeCell ref="O1:P1"/>
    <mergeCell ref="E5:H7"/>
    <mergeCell ref="I5:L6"/>
    <mergeCell ref="I7:J7"/>
    <mergeCell ref="K7:L7"/>
  </mergeCells>
  <phoneticPr fontId="1" type="noConversion"/>
  <pageMargins left="1.1811023622047245" right="0.31496062992125984" top="0.78740157480314965" bottom="0.59055118110236227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9 показатели  </vt:lpstr>
      <vt:lpstr>10 средства по кодам </vt:lpstr>
      <vt:lpstr>11 средства бюджет</vt:lpstr>
      <vt:lpstr>сводные показатели</vt:lpstr>
      <vt:lpstr>'10 средства по кодам '!Область_печати</vt:lpstr>
      <vt:lpstr>'11 средства бюджет'!Область_печати</vt:lpstr>
      <vt:lpstr>'сводные показатели'!Область_печати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Пользователь</cp:lastModifiedBy>
  <cp:lastPrinted>2026-03-25T01:56:00Z</cp:lastPrinted>
  <dcterms:created xsi:type="dcterms:W3CDTF">2007-07-17T01:27:34Z</dcterms:created>
  <dcterms:modified xsi:type="dcterms:W3CDTF">2026-04-21T02:36:43Z</dcterms:modified>
</cp:coreProperties>
</file>